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240" yWindow="120" windowWidth="8475" windowHeight="5385" activeTab="0"/>
  </bookViews>
  <sheets>
    <sheet name="Plan1" sheetId="1" r:id="rId1"/>
  </sheets>
  <definedNames>
    <definedName name="_xlnm.Print_Area" localSheetId="0">'Plan1'!$B$1:$K$21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<sst xmlns="http://schemas.openxmlformats.org/spreadsheetml/2006/main" count="22" uniqueCount="22">
  <si>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SOMA</t>
  </si>
  <si>
    <t>Não tem direito ao seguro desemprego :- Estagiários - Empregados Domésticos, Autônomos, Empresários e os Servidores</t>
  </si>
  <si>
    <t>Públicos, civis e militares.</t>
  </si>
  <si>
    <t>ANTEPENÚLTIMO SALÁRIO</t>
  </si>
  <si>
    <t>PENÚLTIMO SALÁRIO</t>
  </si>
  <si>
    <t>ÚLTIMO SALÁRIO</t>
  </si>
  <si>
    <t>Meses trabalhados no últimos 36 meses</t>
  </si>
  <si>
    <t xml:space="preserve"> </t>
  </si>
  <si>
    <t>Recebeu Seguro Desemprego nos útimos 16 meses</t>
  </si>
  <si>
    <t>Seguro Desemprego</t>
  </si>
  <si>
    <t>Informe dos dados abaixo para calcular o seu seguro desemprego</t>
  </si>
  <si>
    <t>Média de salários nos últimos 03 meses</t>
  </si>
  <si>
    <t>Número de parcelas a receber</t>
  </si>
  <si>
    <t>Valor a receber de cada parcela</t>
  </si>
  <si>
    <t>Ao entrar sempre ativar macros</t>
  </si>
  <si>
    <t>TETO MÁXIMO DE CADA PARCELA</t>
  </si>
  <si>
    <t>Obs:- Doméstico com depósito do FGTS tem direito ao seguro desemprego</t>
  </si>
  <si>
    <t>PLANILHA DE CÁLCULO DAS PARCELAS DO SEGURO DESEMPREGO</t>
  </si>
  <si>
    <t>SALÁRIO MÍNIMO (FEDERAL)</t>
  </si>
  <si>
    <t xml:space="preserve">Cálculo da parcela do seguro desemprego V03.E00.T03 - 01/01/2011 -angelo.tonon@ig.com.br </t>
  </si>
  <si>
    <t>Valores validos a partir de 01/01/2011</t>
  </si>
  <si>
    <t>TABELA DO GOVERNO -RESOLUÇÃO N° 658/2010 DE 31/12/2010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</si>
</sst>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 Black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sz val="10"/>
      <color indexed="18"/>
      <name val="Arial Black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u val="single"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3" fillId="4" borderId="0" applyNumberFormat="0" applyBorder="0" applyAlignment="0" applyProtection="0"/>
    <xf numFmtId="0" fontId="28" fillId="16" borderId="1" applyNumberFormat="0" applyAlignment="0" applyProtection="0"/>
    <xf numFmtId="0" fontId="30" fillId="17" borderId="2" applyNumberFormat="0" applyAlignment="0" applyProtection="0"/>
    <xf numFmtId="0" fontId="29" fillId="0" borderId="3" applyNumberFormat="0" applyFill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7" borderId="1" applyNumberFormat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23" borderId="0" xfId="0" applyFill="1" applyAlignment="1">
      <alignment/>
    </xf>
    <xf numFmtId="2" fontId="5" fillId="23" borderId="10" xfId="0" applyNumberFormat="1" applyFont="1" applyFill="1" applyBorder="1" applyAlignment="1">
      <alignment/>
    </xf>
    <xf numFmtId="0" fontId="4" fillId="23" borderId="0" xfId="0" applyFont="1" applyFill="1" applyBorder="1" applyAlignment="1">
      <alignment horizontal="center" vertical="center"/>
    </xf>
    <xf numFmtId="0" fontId="1" fillId="23" borderId="11" xfId="0" applyFont="1" applyFill="1" applyBorder="1" applyAlignment="1" applyProtection="1">
      <alignment/>
      <protection hidden="1"/>
    </xf>
    <xf numFmtId="0" fontId="1" fillId="23" borderId="12" xfId="0" applyFont="1" applyFill="1" applyBorder="1" applyAlignment="1" applyProtection="1">
      <alignment/>
      <protection hidden="1"/>
    </xf>
    <xf numFmtId="0" fontId="0" fillId="16" borderId="0" xfId="0" applyFill="1" applyAlignment="1">
      <alignment horizontal="center"/>
    </xf>
    <xf numFmtId="0" fontId="0" fillId="16" borderId="0" xfId="0" applyFill="1" applyAlignment="1">
      <alignment/>
    </xf>
    <xf numFmtId="0" fontId="0" fillId="16" borderId="0" xfId="0" applyFill="1" applyAlignment="1" applyProtection="1">
      <alignment/>
      <protection locked="0"/>
    </xf>
    <xf numFmtId="0" fontId="12" fillId="23" borderId="13" xfId="0" applyFont="1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4" fillId="23" borderId="16" xfId="0" applyFont="1" applyFill="1" applyBorder="1" applyAlignment="1">
      <alignment horizontal="center" vertical="center"/>
    </xf>
    <xf numFmtId="0" fontId="4" fillId="23" borderId="17" xfId="0" applyFont="1" applyFill="1" applyBorder="1" applyAlignment="1">
      <alignment horizontal="center" vertical="center"/>
    </xf>
    <xf numFmtId="0" fontId="0" fillId="23" borderId="16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17" xfId="0" applyFill="1" applyBorder="1" applyAlignment="1">
      <alignment/>
    </xf>
    <xf numFmtId="0" fontId="11" fillId="24" borderId="18" xfId="0" applyFont="1" applyFill="1" applyBorder="1" applyAlignment="1" applyProtection="1">
      <alignment horizontal="center"/>
      <protection locked="0"/>
    </xf>
    <xf numFmtId="0" fontId="1" fillId="23" borderId="19" xfId="0" applyFont="1" applyFill="1" applyBorder="1" applyAlignment="1" applyProtection="1">
      <alignment/>
      <protection hidden="1"/>
    </xf>
    <xf numFmtId="0" fontId="0" fillId="23" borderId="0" xfId="0" applyFill="1" applyBorder="1" applyAlignment="1" applyProtection="1">
      <alignment/>
      <protection hidden="1"/>
    </xf>
    <xf numFmtId="0" fontId="0" fillId="23" borderId="17" xfId="0" applyFill="1" applyBorder="1" applyAlignment="1" applyProtection="1">
      <alignment/>
      <protection hidden="1"/>
    </xf>
    <xf numFmtId="0" fontId="10" fillId="23" borderId="18" xfId="0" applyFont="1" applyFill="1" applyBorder="1" applyAlignment="1">
      <alignment horizontal="center"/>
    </xf>
    <xf numFmtId="0" fontId="0" fillId="23" borderId="0" xfId="0" applyFill="1" applyBorder="1" applyAlignment="1">
      <alignment vertical="justify"/>
    </xf>
    <xf numFmtId="39" fontId="1" fillId="23" borderId="18" xfId="0" applyNumberFormat="1" applyFont="1" applyFill="1" applyBorder="1" applyAlignment="1" applyProtection="1">
      <alignment/>
      <protection hidden="1"/>
    </xf>
    <xf numFmtId="0" fontId="16" fillId="23" borderId="0" xfId="0" applyFont="1" applyFill="1" applyBorder="1" applyAlignment="1">
      <alignment/>
    </xf>
    <xf numFmtId="0" fontId="16" fillId="23" borderId="17" xfId="0" applyFont="1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171" fontId="0" fillId="23" borderId="21" xfId="51" applyFont="1" applyFill="1" applyBorder="1" applyAlignment="1">
      <alignment/>
    </xf>
    <xf numFmtId="39" fontId="11" fillId="24" borderId="10" xfId="51" applyNumberFormat="1" applyFont="1" applyFill="1" applyBorder="1" applyAlignment="1" applyProtection="1">
      <alignment shrinkToFit="1"/>
      <protection locked="0"/>
    </xf>
    <xf numFmtId="39" fontId="5" fillId="23" borderId="10" xfId="0" applyNumberFormat="1" applyFont="1" applyFill="1" applyBorder="1" applyAlignment="1">
      <alignment shrinkToFit="1"/>
    </xf>
    <xf numFmtId="39" fontId="7" fillId="23" borderId="10" xfId="0" applyNumberFormat="1" applyFont="1" applyFill="1" applyBorder="1" applyAlignment="1">
      <alignment shrinkToFit="1"/>
    </xf>
    <xf numFmtId="2" fontId="16" fillId="23" borderId="22" xfId="0" applyNumberFormat="1" applyFont="1" applyFill="1" applyBorder="1" applyAlignment="1">
      <alignment shrinkToFit="1"/>
    </xf>
    <xf numFmtId="171" fontId="0" fillId="23" borderId="23" xfId="51" applyFont="1" applyFill="1" applyBorder="1" applyAlignment="1">
      <alignment shrinkToFit="1"/>
    </xf>
    <xf numFmtId="9" fontId="0" fillId="23" borderId="23" xfId="0" applyNumberFormat="1" applyFill="1" applyBorder="1" applyAlignment="1">
      <alignment shrinkToFit="1"/>
    </xf>
    <xf numFmtId="171" fontId="0" fillId="23" borderId="24" xfId="0" applyNumberFormat="1" applyFill="1" applyBorder="1" applyAlignment="1">
      <alignment shrinkToFit="1"/>
    </xf>
    <xf numFmtId="171" fontId="0" fillId="23" borderId="0" xfId="51" applyFont="1" applyFill="1" applyBorder="1" applyAlignment="1">
      <alignment shrinkToFit="1"/>
    </xf>
    <xf numFmtId="9" fontId="0" fillId="23" borderId="0" xfId="0" applyNumberFormat="1" applyFill="1" applyBorder="1" applyAlignment="1">
      <alignment shrinkToFit="1"/>
    </xf>
    <xf numFmtId="171" fontId="0" fillId="23" borderId="17" xfId="51" applyFont="1" applyFill="1" applyBorder="1" applyAlignment="1">
      <alignment shrinkToFit="1"/>
    </xf>
    <xf numFmtId="171" fontId="0" fillId="23" borderId="25" xfId="51" applyFont="1" applyFill="1" applyBorder="1" applyAlignment="1">
      <alignment shrinkToFit="1"/>
    </xf>
    <xf numFmtId="171" fontId="1" fillId="23" borderId="14" xfId="51" applyFont="1" applyFill="1" applyBorder="1" applyAlignment="1">
      <alignment/>
    </xf>
    <xf numFmtId="0" fontId="1" fillId="23" borderId="26" xfId="0" applyFont="1" applyFill="1" applyBorder="1" applyAlignment="1">
      <alignment/>
    </xf>
    <xf numFmtId="2" fontId="0" fillId="23" borderId="22" xfId="0" applyNumberFormat="1" applyFill="1" applyBorder="1" applyAlignment="1">
      <alignment/>
    </xf>
    <xf numFmtId="0" fontId="0" fillId="0" borderId="0" xfId="0" applyAlignment="1">
      <alignment horizontal="center"/>
    </xf>
    <xf numFmtId="0" fontId="18" fillId="16" borderId="27" xfId="0" applyFont="1" applyFill="1" applyBorder="1" applyAlignment="1">
      <alignment horizontal="center" vertical="center"/>
    </xf>
    <xf numFmtId="0" fontId="18" fillId="16" borderId="12" xfId="0" applyFont="1" applyFill="1" applyBorder="1" applyAlignment="1">
      <alignment horizontal="center" vertical="center"/>
    </xf>
    <xf numFmtId="0" fontId="18" fillId="16" borderId="19" xfId="0" applyFont="1" applyFill="1" applyBorder="1" applyAlignment="1">
      <alignment horizontal="center" vertical="center"/>
    </xf>
    <xf numFmtId="0" fontId="17" fillId="23" borderId="11" xfId="0" applyFont="1" applyFill="1" applyBorder="1" applyAlignment="1">
      <alignment horizontal="center"/>
    </xf>
    <xf numFmtId="0" fontId="17" fillId="23" borderId="12" xfId="0" applyFont="1" applyFill="1" applyBorder="1" applyAlignment="1">
      <alignment horizontal="center"/>
    </xf>
    <xf numFmtId="0" fontId="17" fillId="23" borderId="28" xfId="0" applyFont="1" applyFill="1" applyBorder="1" applyAlignment="1">
      <alignment horizontal="center"/>
    </xf>
    <xf numFmtId="0" fontId="17" fillId="23" borderId="11" xfId="0" applyFont="1" applyFill="1" applyBorder="1" applyAlignment="1" applyProtection="1">
      <alignment horizontal="center"/>
      <protection hidden="1"/>
    </xf>
    <xf numFmtId="0" fontId="17" fillId="23" borderId="12" xfId="0" applyFont="1" applyFill="1" applyBorder="1" applyAlignment="1" applyProtection="1">
      <alignment horizontal="center"/>
      <protection hidden="1"/>
    </xf>
    <xf numFmtId="0" fontId="17" fillId="23" borderId="19" xfId="0" applyFont="1" applyFill="1" applyBorder="1" applyAlignment="1" applyProtection="1">
      <alignment horizontal="center"/>
      <protection hidden="1"/>
    </xf>
    <xf numFmtId="0" fontId="1" fillId="23" borderId="27" xfId="0" applyFont="1" applyFill="1" applyBorder="1" applyAlignment="1">
      <alignment horizontal="center" vertical="center"/>
    </xf>
    <xf numFmtId="0" fontId="1" fillId="23" borderId="12" xfId="0" applyFont="1" applyFill="1" applyBorder="1" applyAlignment="1">
      <alignment horizontal="center" vertical="center"/>
    </xf>
    <xf numFmtId="0" fontId="1" fillId="23" borderId="19" xfId="0" applyFont="1" applyFill="1" applyBorder="1" applyAlignment="1">
      <alignment horizontal="center" vertical="center"/>
    </xf>
    <xf numFmtId="0" fontId="1" fillId="23" borderId="27" xfId="0" applyFont="1" applyFill="1" applyBorder="1" applyAlignment="1">
      <alignment horizontal="center"/>
    </xf>
    <xf numFmtId="0" fontId="1" fillId="23" borderId="12" xfId="0" applyFont="1" applyFill="1" applyBorder="1" applyAlignment="1">
      <alignment horizontal="center"/>
    </xf>
    <xf numFmtId="0" fontId="1" fillId="23" borderId="28" xfId="0" applyFont="1" applyFill="1" applyBorder="1" applyAlignment="1">
      <alignment horizontal="center"/>
    </xf>
    <xf numFmtId="0" fontId="17" fillId="23" borderId="11" xfId="0" applyFont="1" applyFill="1" applyBorder="1" applyAlignment="1" applyProtection="1">
      <alignment horizontal="center" vertical="justify" wrapText="1"/>
      <protection hidden="1"/>
    </xf>
    <xf numFmtId="0" fontId="17" fillId="23" borderId="12" xfId="0" applyFont="1" applyFill="1" applyBorder="1" applyAlignment="1" applyProtection="1">
      <alignment horizontal="center" vertical="justify" wrapText="1"/>
      <protection hidden="1"/>
    </xf>
    <xf numFmtId="0" fontId="17" fillId="23" borderId="28" xfId="0" applyFont="1" applyFill="1" applyBorder="1" applyAlignment="1" applyProtection="1">
      <alignment horizontal="center" vertical="justify" wrapText="1"/>
      <protection hidden="1"/>
    </xf>
    <xf numFmtId="0" fontId="12" fillId="23" borderId="29" xfId="0" applyFont="1" applyFill="1" applyBorder="1" applyAlignment="1">
      <alignment horizontal="center"/>
    </xf>
    <xf numFmtId="0" fontId="12" fillId="23" borderId="13" xfId="0" applyFont="1" applyFill="1" applyBorder="1" applyAlignment="1">
      <alignment horizontal="center"/>
    </xf>
    <xf numFmtId="0" fontId="14" fillId="23" borderId="13" xfId="0" applyFont="1" applyFill="1" applyBorder="1" applyAlignment="1">
      <alignment horizontal="center"/>
    </xf>
    <xf numFmtId="0" fontId="17" fillId="23" borderId="27" xfId="0" applyFont="1" applyFill="1" applyBorder="1" applyAlignment="1">
      <alignment horizontal="center"/>
    </xf>
    <xf numFmtId="0" fontId="7" fillId="23" borderId="11" xfId="0" applyFont="1" applyFill="1" applyBorder="1" applyAlignment="1" applyProtection="1">
      <alignment horizontal="center"/>
      <protection hidden="1"/>
    </xf>
    <xf numFmtId="0" fontId="7" fillId="23" borderId="12" xfId="0" applyFont="1" applyFill="1" applyBorder="1" applyAlignment="1" applyProtection="1">
      <alignment horizontal="center"/>
      <protection hidden="1"/>
    </xf>
    <xf numFmtId="0" fontId="7" fillId="23" borderId="28" xfId="0" applyFont="1" applyFill="1" applyBorder="1" applyAlignment="1" applyProtection="1">
      <alignment horizontal="center"/>
      <protection hidden="1"/>
    </xf>
    <xf numFmtId="0" fontId="1" fillId="23" borderId="27" xfId="0" applyFont="1" applyFill="1" applyBorder="1" applyAlignment="1">
      <alignment horizontal="left"/>
    </xf>
    <xf numFmtId="0" fontId="1" fillId="23" borderId="12" xfId="0" applyFont="1" applyFill="1" applyBorder="1" applyAlignment="1">
      <alignment horizontal="left"/>
    </xf>
    <xf numFmtId="0" fontId="1" fillId="23" borderId="28" xfId="0" applyFont="1" applyFill="1" applyBorder="1" applyAlignment="1">
      <alignment horizontal="left"/>
    </xf>
    <xf numFmtId="0" fontId="3" fillId="23" borderId="16" xfId="0" applyFont="1" applyFill="1" applyBorder="1" applyAlignment="1">
      <alignment horizontal="left" vertical="center"/>
    </xf>
    <xf numFmtId="0" fontId="3" fillId="23" borderId="0" xfId="0" applyFont="1" applyFill="1" applyBorder="1" applyAlignment="1">
      <alignment horizontal="left" vertical="center"/>
    </xf>
    <xf numFmtId="0" fontId="3" fillId="23" borderId="0" xfId="0" applyFont="1" applyFill="1" applyBorder="1" applyAlignment="1">
      <alignment horizontal="center"/>
    </xf>
    <xf numFmtId="0" fontId="15" fillId="23" borderId="0" xfId="0" applyFont="1" applyFill="1" applyBorder="1" applyAlignment="1">
      <alignment horizontal="center"/>
    </xf>
    <xf numFmtId="0" fontId="0" fillId="23" borderId="13" xfId="0" applyFill="1" applyBorder="1" applyAlignment="1">
      <alignment horizontal="center" shrinkToFit="1"/>
    </xf>
    <xf numFmtId="0" fontId="0" fillId="23" borderId="30" xfId="0" applyFill="1" applyBorder="1" applyAlignment="1">
      <alignment horizontal="center" shrinkToFit="1"/>
    </xf>
    <xf numFmtId="0" fontId="8" fillId="23" borderId="20" xfId="0" applyFont="1" applyFill="1" applyBorder="1" applyAlignment="1">
      <alignment horizontal="left"/>
    </xf>
    <xf numFmtId="0" fontId="8" fillId="23" borderId="21" xfId="0" applyFont="1" applyFill="1" applyBorder="1" applyAlignment="1">
      <alignment horizontal="left"/>
    </xf>
    <xf numFmtId="0" fontId="8" fillId="23" borderId="25" xfId="0" applyFont="1" applyFill="1" applyBorder="1" applyAlignment="1">
      <alignment horizontal="left"/>
    </xf>
    <xf numFmtId="0" fontId="9" fillId="23" borderId="16" xfId="0" applyFont="1" applyFill="1" applyBorder="1" applyAlignment="1">
      <alignment horizontal="left"/>
    </xf>
    <xf numFmtId="0" fontId="9" fillId="23" borderId="0" xfId="0" applyFont="1" applyFill="1" applyBorder="1" applyAlignment="1">
      <alignment horizontal="left"/>
    </xf>
    <xf numFmtId="0" fontId="9" fillId="23" borderId="17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U35"/>
  <sheetViews>
    <sheetView showZeros="0" tabSelected="1" zoomScalePageLayoutView="0" workbookViewId="0" topLeftCell="B1">
      <pane xSplit="10" ySplit="21" topLeftCell="L25" activePane="bottomRight" state="frozen"/>
      <selection pane="topLeft" activeCell="B1" sqref="B1"/>
      <selection pane="topRight" activeCell="L1" sqref="L1"/>
      <selection pane="bottomLeft" activeCell="B22" sqref="B22"/>
      <selection pane="bottomRight" activeCell="E6" sqref="E6"/>
    </sheetView>
  </sheetViews>
  <sheetFormatPr defaultColWidth="9.140625" defaultRowHeight="12.75"/>
  <cols>
    <col min="1" max="1" width="2.28125" style="0" customWidth="1"/>
    <col min="2" max="3" width="11.8515625" style="0" customWidth="1"/>
    <col min="4" max="4" width="8.57421875" style="0" customWidth="1"/>
    <col min="5" max="5" width="12.28125" style="0" customWidth="1"/>
    <col min="6" max="6" width="2.421875" style="0" customWidth="1"/>
    <col min="7" max="7" width="13.00390625" style="0" customWidth="1"/>
    <col min="8" max="9" width="11.8515625" style="0" customWidth="1"/>
    <col min="11" max="11" width="11.00390625" style="0" customWidth="1"/>
    <col min="13" max="13" width="5.00390625" style="0" hidden="1" customWidth="1"/>
    <col min="14" max="14" width="4.57421875" style="0" hidden="1" customWidth="1"/>
    <col min="15" max="15" width="3.57421875" style="0" hidden="1" customWidth="1"/>
    <col min="16" max="16" width="3.421875" style="0" hidden="1" customWidth="1"/>
    <col min="17" max="17" width="2.140625" style="0" hidden="1" customWidth="1"/>
    <col min="18" max="18" width="9.57421875" style="0" hidden="1" customWidth="1"/>
  </cols>
  <sheetData>
    <row r="1" spans="1:21" ht="23.25">
      <c r="A1" s="1"/>
      <c r="B1" s="64" t="s">
        <v>9</v>
      </c>
      <c r="C1" s="65"/>
      <c r="D1" s="65"/>
      <c r="E1" s="65"/>
      <c r="F1" s="66" t="s">
        <v>14</v>
      </c>
      <c r="G1" s="66"/>
      <c r="H1" s="66"/>
      <c r="I1" s="9"/>
      <c r="J1" s="10"/>
      <c r="K1" s="11"/>
      <c r="L1" s="1"/>
      <c r="S1" s="1"/>
      <c r="T1" s="1"/>
      <c r="U1" s="1"/>
    </row>
    <row r="2" spans="1:21" ht="24" customHeight="1">
      <c r="A2" s="1"/>
      <c r="B2" s="46" t="s">
        <v>17</v>
      </c>
      <c r="C2" s="47"/>
      <c r="D2" s="47"/>
      <c r="E2" s="47"/>
      <c r="F2" s="47"/>
      <c r="G2" s="47"/>
      <c r="H2" s="47"/>
      <c r="I2" s="47"/>
      <c r="J2" s="47"/>
      <c r="K2" s="48"/>
      <c r="L2" s="1"/>
      <c r="S2" s="1"/>
      <c r="T2" s="1"/>
      <c r="U2" s="1"/>
    </row>
    <row r="3" spans="1:21" ht="4.5" customHeight="1">
      <c r="A3" s="1"/>
      <c r="B3" s="12"/>
      <c r="C3" s="3"/>
      <c r="D3" s="3"/>
      <c r="E3" s="3"/>
      <c r="F3" s="3"/>
      <c r="G3" s="3"/>
      <c r="H3" s="3"/>
      <c r="I3" s="3"/>
      <c r="J3" s="3"/>
      <c r="K3" s="13"/>
      <c r="L3" s="1"/>
      <c r="S3" s="1"/>
      <c r="T3" s="1"/>
      <c r="U3" s="1"/>
    </row>
    <row r="4" spans="1:21" ht="15.75" customHeight="1">
      <c r="A4" s="1"/>
      <c r="B4" s="55" t="s">
        <v>10</v>
      </c>
      <c r="C4" s="56"/>
      <c r="D4" s="56"/>
      <c r="E4" s="56"/>
      <c r="F4" s="56"/>
      <c r="G4" s="56"/>
      <c r="H4" s="56"/>
      <c r="I4" s="56"/>
      <c r="J4" s="56"/>
      <c r="K4" s="57"/>
      <c r="L4" s="1"/>
      <c r="S4" s="1"/>
      <c r="T4" s="1"/>
      <c r="U4" s="1"/>
    </row>
    <row r="5" spans="1:21" ht="6" customHeight="1">
      <c r="A5" s="1"/>
      <c r="B5" s="14"/>
      <c r="C5" s="15"/>
      <c r="D5" s="15"/>
      <c r="E5" s="15"/>
      <c r="F5" s="15"/>
      <c r="G5" s="15"/>
      <c r="H5" s="15"/>
      <c r="I5" s="15"/>
      <c r="J5" s="15"/>
      <c r="K5" s="16"/>
      <c r="L5" s="1"/>
      <c r="P5">
        <v>0</v>
      </c>
      <c r="S5" s="1"/>
      <c r="T5" s="1"/>
      <c r="U5" s="1"/>
    </row>
    <row r="6" spans="1:21" ht="15.75">
      <c r="A6" s="1"/>
      <c r="B6" s="71" t="s">
        <v>3</v>
      </c>
      <c r="C6" s="72"/>
      <c r="D6" s="73"/>
      <c r="E6" s="31">
        <v>600</v>
      </c>
      <c r="F6" s="15"/>
      <c r="G6" s="49" t="s">
        <v>6</v>
      </c>
      <c r="H6" s="50"/>
      <c r="I6" s="50"/>
      <c r="J6" s="51"/>
      <c r="K6" s="17"/>
      <c r="L6" s="1"/>
      <c r="O6" s="6">
        <f>VLOOKUP(K6,P6:Q9,2)</f>
        <v>0</v>
      </c>
      <c r="P6" s="7">
        <v>0</v>
      </c>
      <c r="Q6" s="7">
        <v>0</v>
      </c>
      <c r="S6" s="1"/>
      <c r="T6" s="1"/>
      <c r="U6" s="1"/>
    </row>
    <row r="7" spans="1:21" ht="15.75">
      <c r="A7" s="1"/>
      <c r="B7" s="71" t="s">
        <v>4</v>
      </c>
      <c r="C7" s="72"/>
      <c r="D7" s="73"/>
      <c r="E7" s="31">
        <v>800</v>
      </c>
      <c r="F7" s="15" t="s">
        <v>7</v>
      </c>
      <c r="G7" s="52" t="s">
        <v>8</v>
      </c>
      <c r="H7" s="53"/>
      <c r="I7" s="53"/>
      <c r="J7" s="53"/>
      <c r="K7" s="54"/>
      <c r="L7" s="1"/>
      <c r="O7" s="6"/>
      <c r="P7" s="7">
        <v>6</v>
      </c>
      <c r="Q7" s="7">
        <v>3</v>
      </c>
      <c r="S7" s="1"/>
      <c r="T7" s="1"/>
      <c r="U7" s="1"/>
    </row>
    <row r="8" spans="1:21" ht="15.75">
      <c r="A8" s="1"/>
      <c r="B8" s="71" t="s">
        <v>5</v>
      </c>
      <c r="C8" s="72"/>
      <c r="D8" s="73"/>
      <c r="E8" s="31">
        <v>1000</v>
      </c>
      <c r="F8" s="15"/>
      <c r="G8" s="4"/>
      <c r="H8" s="5"/>
      <c r="I8" s="5"/>
      <c r="J8" s="5"/>
      <c r="K8" s="18"/>
      <c r="L8" s="1"/>
      <c r="M8" s="8">
        <v>2</v>
      </c>
      <c r="O8" s="6"/>
      <c r="P8" s="7">
        <v>12</v>
      </c>
      <c r="Q8" s="7">
        <v>4</v>
      </c>
      <c r="S8" s="1"/>
      <c r="T8" s="1"/>
      <c r="U8" s="1"/>
    </row>
    <row r="9" spans="1:21" ht="15.75" customHeight="1">
      <c r="A9" s="1"/>
      <c r="B9" s="58" t="s">
        <v>0</v>
      </c>
      <c r="C9" s="59"/>
      <c r="D9" s="60"/>
      <c r="E9" s="32">
        <f>SUM(E6:E8)</f>
        <v>2400</v>
      </c>
      <c r="F9" s="15"/>
      <c r="G9" s="61" t="s">
        <v>11</v>
      </c>
      <c r="H9" s="62"/>
      <c r="I9" s="62"/>
      <c r="J9" s="63"/>
      <c r="K9" s="23">
        <f>(E6+E7+E8)/3</f>
        <v>800</v>
      </c>
      <c r="L9" s="1"/>
      <c r="N9">
        <f>SUM(N6:N8)</f>
        <v>0</v>
      </c>
      <c r="O9" s="7"/>
      <c r="P9" s="7">
        <v>24</v>
      </c>
      <c r="Q9" s="7">
        <v>5</v>
      </c>
      <c r="S9" s="1"/>
      <c r="T9" s="1"/>
      <c r="U9" s="1"/>
    </row>
    <row r="10" spans="1:21" ht="5.25" customHeight="1">
      <c r="A10" s="1"/>
      <c r="B10" s="14"/>
      <c r="C10" s="15"/>
      <c r="D10" s="15"/>
      <c r="E10" s="15"/>
      <c r="F10" s="15"/>
      <c r="G10" s="19"/>
      <c r="H10" s="19"/>
      <c r="I10" s="19"/>
      <c r="J10" s="19"/>
      <c r="K10" s="20"/>
      <c r="L10" s="1"/>
      <c r="M10" s="45" t="b">
        <f>IF(M8=1,O6)</f>
        <v>0</v>
      </c>
      <c r="N10" s="45"/>
      <c r="S10" s="1"/>
      <c r="T10" s="1"/>
      <c r="U10" s="1"/>
    </row>
    <row r="11" spans="1:21" ht="22.5">
      <c r="A11" s="1"/>
      <c r="B11" s="67" t="s">
        <v>13</v>
      </c>
      <c r="C11" s="50"/>
      <c r="D11" s="51"/>
      <c r="E11" s="33">
        <f>IF(K11=0,0,IF(K11&gt;0,R11))</f>
        <v>0</v>
      </c>
      <c r="F11" s="15"/>
      <c r="G11" s="68" t="s">
        <v>12</v>
      </c>
      <c r="H11" s="69"/>
      <c r="I11" s="69"/>
      <c r="J11" s="70"/>
      <c r="K11" s="21">
        <f>IF($E$9=0,0,IF($E$9&gt;0,O6))</f>
        <v>0</v>
      </c>
      <c r="L11" s="1"/>
      <c r="O11">
        <f>IF(N9=3,L11,IF(N9&lt;&gt;3,0))</f>
        <v>0</v>
      </c>
      <c r="R11" s="2">
        <f>IF($G$18+$G$19-$G$20&gt;$E$18,$G$18+$G$19-$G$20,IF($G$18+$G$19-$G$20&lt;$E$18,$E$18))</f>
        <v>640</v>
      </c>
      <c r="S11" s="1"/>
      <c r="T11" s="1"/>
      <c r="U11" s="1"/>
    </row>
    <row r="12" spans="1:21" ht="12" customHeight="1">
      <c r="A12" s="1"/>
      <c r="B12" s="74">
        <f>IF(K9&lt;E11,"valor de cada parcela não pode ser inferior ao salário-mínimo",IF(K9&gt;=E11,0))</f>
        <v>0</v>
      </c>
      <c r="C12" s="75"/>
      <c r="D12" s="75"/>
      <c r="E12" s="75"/>
      <c r="F12" s="75"/>
      <c r="G12" s="75"/>
      <c r="H12" s="15"/>
      <c r="I12" s="22"/>
      <c r="J12" s="15"/>
      <c r="K12" s="16"/>
      <c r="L12" s="1"/>
      <c r="S12" s="1"/>
      <c r="T12" s="1"/>
      <c r="U12" s="1"/>
    </row>
    <row r="13" spans="1:21" ht="12.75" customHeight="1">
      <c r="A13" s="1"/>
      <c r="B13" s="14"/>
      <c r="C13" s="77" t="str">
        <f>IF(M8=2,"VOCÊ NÃO TEM DIREITO AO SEGURO DESEMPREGO",IF(M8=1,0,IF(K6&lt;6,"VOCÊ NÃO TEM DIREITO AO SEGURO DESEMPREGO")))</f>
        <v>VOCÊ NÃO TEM DIREITO AO SEGURO DESEMPREGO</v>
      </c>
      <c r="D13" s="77"/>
      <c r="E13" s="77"/>
      <c r="F13" s="77"/>
      <c r="G13" s="77"/>
      <c r="H13" s="77"/>
      <c r="I13" s="77"/>
      <c r="J13" s="15"/>
      <c r="K13" s="16"/>
      <c r="L13" s="1"/>
      <c r="S13" s="1"/>
      <c r="T13" s="1"/>
      <c r="U13" s="1"/>
    </row>
    <row r="14" spans="1:21" ht="12.75">
      <c r="A14" s="1"/>
      <c r="B14" s="14"/>
      <c r="C14" s="76" t="str">
        <f>IF(K6=0,"Preencha a quantidade de meses da célula k6",IF(K6&lt;6,"Você não tem a quantidade de meses necessários, para o benefício  (mínimo 6 meses) ",IF(O6&gt;0,0)))</f>
        <v>Preencha a quantidade de meses da célula k6</v>
      </c>
      <c r="D14" s="76"/>
      <c r="E14" s="76"/>
      <c r="F14" s="76"/>
      <c r="G14" s="76"/>
      <c r="H14" s="76"/>
      <c r="I14" s="76"/>
      <c r="J14" s="76"/>
      <c r="K14" s="16"/>
      <c r="L14" s="1"/>
      <c r="S14" s="1"/>
      <c r="T14" s="1"/>
      <c r="U14" s="1"/>
    </row>
    <row r="15" spans="1:21" ht="12.75">
      <c r="A15" s="1"/>
      <c r="B15" s="83" t="s">
        <v>1</v>
      </c>
      <c r="C15" s="84"/>
      <c r="D15" s="84"/>
      <c r="E15" s="84"/>
      <c r="F15" s="84"/>
      <c r="G15" s="84"/>
      <c r="H15" s="84"/>
      <c r="I15" s="84"/>
      <c r="J15" s="84"/>
      <c r="K15" s="85"/>
      <c r="L15" s="1"/>
      <c r="S15" s="1"/>
      <c r="T15" s="1"/>
      <c r="U15" s="1"/>
    </row>
    <row r="16" spans="1:21" ht="12.75">
      <c r="A16" s="1"/>
      <c r="B16" s="83" t="s">
        <v>2</v>
      </c>
      <c r="C16" s="84"/>
      <c r="D16" s="84"/>
      <c r="E16" s="24" t="s">
        <v>16</v>
      </c>
      <c r="F16" s="24"/>
      <c r="G16" s="24"/>
      <c r="H16" s="24"/>
      <c r="I16" s="24"/>
      <c r="J16" s="24"/>
      <c r="K16" s="25"/>
      <c r="L16" s="1"/>
      <c r="S16" s="1"/>
      <c r="T16" s="1"/>
      <c r="U16" s="1"/>
    </row>
    <row r="17" spans="1:21" ht="12.75" customHeight="1" thickBot="1">
      <c r="A17" s="1"/>
      <c r="B17" s="80" t="s">
        <v>19</v>
      </c>
      <c r="C17" s="81"/>
      <c r="D17" s="81"/>
      <c r="E17" s="81"/>
      <c r="F17" s="81"/>
      <c r="G17" s="81"/>
      <c r="H17" s="81"/>
      <c r="I17" s="81"/>
      <c r="J17" s="81"/>
      <c r="K17" s="82"/>
      <c r="L17" s="1"/>
      <c r="S17" s="1"/>
      <c r="T17" s="1"/>
      <c r="U17" s="1"/>
    </row>
    <row r="18" spans="1:21" ht="14.25" customHeight="1" thickBot="1">
      <c r="A18" s="1"/>
      <c r="B18" s="43" t="s">
        <v>18</v>
      </c>
      <c r="C18" s="10"/>
      <c r="D18" s="10"/>
      <c r="E18" s="42">
        <v>540</v>
      </c>
      <c r="F18" s="10"/>
      <c r="G18" s="34">
        <f>IF($K$9&gt;=$I$19,$K$19,IF($K$9&lt;$I$19,$K$9*$J$19,))</f>
        <v>640</v>
      </c>
      <c r="H18" s="78" t="s">
        <v>21</v>
      </c>
      <c r="I18" s="78"/>
      <c r="J18" s="78"/>
      <c r="K18" s="79"/>
      <c r="L18" s="1"/>
      <c r="S18" s="1"/>
      <c r="T18" s="1"/>
      <c r="U18" s="1"/>
    </row>
    <row r="19" spans="1:21" ht="13.5" thickBot="1">
      <c r="A19" s="1"/>
      <c r="B19" s="26"/>
      <c r="C19" s="27"/>
      <c r="D19" s="27"/>
      <c r="E19" s="27"/>
      <c r="F19" s="27"/>
      <c r="G19" s="34">
        <f>IF(K9&gt;H20,K9-I19)*J20</f>
        <v>0</v>
      </c>
      <c r="H19" s="35"/>
      <c r="I19" s="35">
        <v>891.4</v>
      </c>
      <c r="J19" s="36">
        <v>0.8</v>
      </c>
      <c r="K19" s="37">
        <f>I19*J19+0.01</f>
        <v>713.13</v>
      </c>
      <c r="L19" s="1"/>
      <c r="S19" s="1"/>
      <c r="T19" s="1"/>
      <c r="U19" s="1"/>
    </row>
    <row r="20" spans="1:21" ht="12.75" customHeight="1" thickBot="1">
      <c r="A20" s="1"/>
      <c r="B20" s="14"/>
      <c r="C20" s="15"/>
      <c r="D20" s="15"/>
      <c r="E20" s="15"/>
      <c r="F20" s="15"/>
      <c r="G20" s="34">
        <f>IF(G19&gt;K20,G19-K20,IF(G19&lt;K20,G19-G19))</f>
        <v>0</v>
      </c>
      <c r="H20" s="38">
        <f>I19+0.01</f>
        <v>891.41</v>
      </c>
      <c r="I20" s="38">
        <v>1485.83</v>
      </c>
      <c r="J20" s="39">
        <v>0.5</v>
      </c>
      <c r="K20" s="40">
        <f>(I20-H20)*J20</f>
        <v>297.21</v>
      </c>
      <c r="L20" s="1"/>
      <c r="S20" s="1"/>
      <c r="T20" s="1"/>
      <c r="U20" s="1"/>
    </row>
    <row r="21" spans="1:21" ht="12" customHeight="1" thickBot="1">
      <c r="A21" s="1"/>
      <c r="B21" s="28" t="s">
        <v>20</v>
      </c>
      <c r="C21" s="29"/>
      <c r="D21" s="29"/>
      <c r="E21" s="29"/>
      <c r="F21" s="29"/>
      <c r="G21" s="44">
        <f>G18+G19-G20</f>
        <v>640</v>
      </c>
      <c r="H21" s="30" t="s">
        <v>15</v>
      </c>
      <c r="I21" s="30"/>
      <c r="J21" s="29"/>
      <c r="K21" s="41">
        <f>SUM(K19:K20)</f>
        <v>1010.34</v>
      </c>
      <c r="L21" s="1"/>
      <c r="S21" s="1"/>
      <c r="T21" s="1"/>
      <c r="U21" s="1"/>
    </row>
    <row r="22" spans="1:21" ht="10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S22" s="1"/>
      <c r="T22" s="1"/>
      <c r="U22" s="1"/>
    </row>
    <row r="23" spans="1:2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S23" s="1"/>
      <c r="T23" s="1"/>
      <c r="U23" s="1"/>
    </row>
    <row r="24" spans="1:2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S24" s="1"/>
      <c r="T24" s="1"/>
      <c r="U24" s="1"/>
    </row>
    <row r="25" spans="1:2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S25" s="1"/>
      <c r="T25" s="1"/>
      <c r="U25" s="1"/>
    </row>
    <row r="26" spans="1:2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S26" s="1"/>
      <c r="T26" s="1"/>
      <c r="U26" s="1"/>
    </row>
    <row r="27" spans="1:2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S27" s="1"/>
      <c r="T27" s="1"/>
      <c r="U27" s="1"/>
    </row>
    <row r="28" spans="1:2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S28" s="1"/>
      <c r="T28" s="1"/>
      <c r="U28" s="1"/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S29" s="1"/>
      <c r="T29" s="1"/>
      <c r="U29" s="1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S30" s="1"/>
      <c r="T30" s="1"/>
      <c r="U30" s="1"/>
    </row>
    <row r="31" spans="1:2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S31" s="1"/>
      <c r="T31" s="1"/>
      <c r="U31" s="1"/>
    </row>
    <row r="32" spans="1:2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S32" s="1"/>
      <c r="T32" s="1"/>
      <c r="U32" s="1"/>
    </row>
    <row r="33" spans="1:2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S33" s="1"/>
      <c r="T33" s="1"/>
      <c r="U33" s="1"/>
    </row>
    <row r="34" spans="1:2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S34" s="1"/>
      <c r="T34" s="1"/>
      <c r="U34" s="1"/>
    </row>
    <row r="35" spans="2:21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S35" s="1"/>
      <c r="T35" s="1"/>
      <c r="U35" s="1"/>
    </row>
  </sheetData>
  <sheetProtection password="CA4F" sheet="1" objects="1" scenarios="1" selectLockedCells="1"/>
  <mergeCells count="21">
    <mergeCell ref="B12:G12"/>
    <mergeCell ref="C14:J14"/>
    <mergeCell ref="C13:I13"/>
    <mergeCell ref="H18:K18"/>
    <mergeCell ref="B17:K17"/>
    <mergeCell ref="B15:K15"/>
    <mergeCell ref="B16:D16"/>
    <mergeCell ref="B1:E1"/>
    <mergeCell ref="F1:H1"/>
    <mergeCell ref="B11:D11"/>
    <mergeCell ref="G11:J11"/>
    <mergeCell ref="B6:D6"/>
    <mergeCell ref="B7:D7"/>
    <mergeCell ref="B8:D8"/>
    <mergeCell ref="M10:N10"/>
    <mergeCell ref="B2:K2"/>
    <mergeCell ref="G6:J6"/>
    <mergeCell ref="G7:K7"/>
    <mergeCell ref="B4:K4"/>
    <mergeCell ref="B9:D9"/>
    <mergeCell ref="G9:J9"/>
  </mergeCells>
  <dataValidations count="1">
    <dataValidation type="whole" allowBlank="1" showInputMessage="1" showErrorMessage="1" error="MÁXIMO DE 36 MESES TRABALHADO" sqref="K6">
      <formula1>0</formula1>
      <formula2>36</formula2>
    </dataValidation>
  </dataValidations>
  <printOptions/>
  <pageMargins left="0.1968503937007874" right="0.1968503937007874" top="0.984251968503937" bottom="0.984251968503937" header="0.5118110236220472" footer="0.5118110236220472"/>
  <pageSetup blackAndWhite="1"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Jabur Automotor Veículos e Acessórios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TONON</dc:creator>
  <cp:keywords/>
  <dc:description/>
  <cp:lastModifiedBy>Joao</cp:lastModifiedBy>
  <cp:lastPrinted>2008-03-15T12:40:50Z</cp:lastPrinted>
  <dcterms:created xsi:type="dcterms:W3CDTF">2007-08-25T14:59:28Z</dcterms:created>
  <dcterms:modified xsi:type="dcterms:W3CDTF">2011-01-26T16:49:26Z</dcterms:modified>
  <cp:category/>
  <cp:version/>
  <cp:contentType/>
  <cp:contentStatus/>
</cp:coreProperties>
</file>