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Meu Drive\Pessoal\"/>
    </mc:Choice>
  </mc:AlternateContent>
  <xr:revisionPtr revIDLastSave="0" documentId="13_ncr:1_{AE687A90-B5F3-4BFA-B278-9A9A00406B95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 LUCRO PRESUMIDO(MODIII)031020 " sheetId="1" r:id="rId1"/>
  </sheets>
  <definedNames>
    <definedName name="_xlnm.Print_Area" localSheetId="0">' LUCRO PRESUMIDO(MODIII)031020 '!$A$1:$N$34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5" i="1"/>
  <c r="F11" i="1"/>
  <c r="F7" i="1"/>
  <c r="F21" i="1" l="1"/>
  <c r="I18" i="1"/>
  <c r="I17" i="1"/>
  <c r="I16" i="1"/>
  <c r="I14" i="1"/>
  <c r="I13" i="1"/>
  <c r="I12" i="1"/>
  <c r="I10" i="1"/>
  <c r="I9" i="1"/>
  <c r="I8" i="1"/>
  <c r="G18" i="1"/>
  <c r="G17" i="1"/>
  <c r="G16" i="1"/>
  <c r="G14" i="1"/>
  <c r="G13" i="1"/>
  <c r="G12" i="1"/>
  <c r="G10" i="1"/>
  <c r="G9" i="1"/>
  <c r="G8" i="1"/>
  <c r="I6" i="1"/>
  <c r="I5" i="1"/>
  <c r="G5" i="1"/>
  <c r="G6" i="1"/>
  <c r="I4" i="1" l="1"/>
  <c r="G4" i="1"/>
  <c r="H4" i="1" l="1"/>
  <c r="J4" i="1"/>
  <c r="I11" i="1"/>
  <c r="I7" i="1"/>
  <c r="E19" i="1"/>
  <c r="M31" i="1" s="1"/>
  <c r="E15" i="1"/>
  <c r="M30" i="1" s="1"/>
  <c r="E11" i="1"/>
  <c r="M29" i="1" s="1"/>
  <c r="E7" i="1"/>
  <c r="G28" i="1" s="1"/>
  <c r="J18" i="1"/>
  <c r="J17" i="1"/>
  <c r="J16" i="1"/>
  <c r="J14" i="1"/>
  <c r="J13" i="1"/>
  <c r="J12" i="1"/>
  <c r="J10" i="1"/>
  <c r="J9" i="1"/>
  <c r="J8" i="1"/>
  <c r="H18" i="1"/>
  <c r="H17" i="1"/>
  <c r="H16" i="1"/>
  <c r="H14" i="1"/>
  <c r="H13" i="1"/>
  <c r="K13" i="1" s="1"/>
  <c r="H12" i="1"/>
  <c r="H10" i="1"/>
  <c r="H9" i="1"/>
  <c r="K9" i="1" s="1"/>
  <c r="H8" i="1"/>
  <c r="J5" i="1"/>
  <c r="J6" i="1"/>
  <c r="H5" i="1"/>
  <c r="H6" i="1"/>
  <c r="K14" i="1" l="1"/>
  <c r="K18" i="1"/>
  <c r="K5" i="1"/>
  <c r="K17" i="1"/>
  <c r="K16" i="1"/>
  <c r="G31" i="1"/>
  <c r="K12" i="1"/>
  <c r="K15" i="1" s="1"/>
  <c r="I15" i="1"/>
  <c r="K10" i="1"/>
  <c r="G29" i="1"/>
  <c r="G11" i="1"/>
  <c r="K6" i="1"/>
  <c r="G15" i="1"/>
  <c r="G19" i="1"/>
  <c r="I19" i="1"/>
  <c r="K8" i="1"/>
  <c r="K4" i="1"/>
  <c r="G7" i="1"/>
  <c r="G30" i="1"/>
  <c r="M28" i="1"/>
  <c r="E21" i="1"/>
  <c r="J7" i="1"/>
  <c r="C7" i="1"/>
  <c r="D7" i="1"/>
  <c r="C11" i="1"/>
  <c r="D11" i="1"/>
  <c r="C15" i="1"/>
  <c r="D15" i="1"/>
  <c r="C19" i="1"/>
  <c r="D19" i="1"/>
  <c r="I21" i="1" l="1"/>
  <c r="K19" i="1"/>
  <c r="K7" i="1"/>
  <c r="D31" i="1"/>
  <c r="K11" i="1"/>
  <c r="K31" i="1"/>
  <c r="L31" i="1" s="1"/>
  <c r="N31" i="1" s="1"/>
  <c r="C31" i="1"/>
  <c r="B30" i="1"/>
  <c r="D30" i="1"/>
  <c r="K30" i="1"/>
  <c r="L30" i="1" s="1"/>
  <c r="N30" i="1" s="1"/>
  <c r="C30" i="1"/>
  <c r="G21" i="1"/>
  <c r="D29" i="1"/>
  <c r="H29" i="1" s="1"/>
  <c r="K29" i="1"/>
  <c r="L29" i="1" s="1"/>
  <c r="N29" i="1" s="1"/>
  <c r="C29" i="1"/>
  <c r="K28" i="1"/>
  <c r="L28" i="1" s="1"/>
  <c r="N28" i="1" s="1"/>
  <c r="C28" i="1"/>
  <c r="D28" i="1"/>
  <c r="H28" i="1" s="1"/>
  <c r="B29" i="1"/>
  <c r="D21" i="1"/>
  <c r="J19" i="1"/>
  <c r="H19" i="1"/>
  <c r="C21" i="1"/>
  <c r="B31" i="1"/>
  <c r="J15" i="1"/>
  <c r="J11" i="1"/>
  <c r="H11" i="1"/>
  <c r="H15" i="1"/>
  <c r="H7" i="1"/>
  <c r="B28" i="1"/>
  <c r="K21" i="1" l="1"/>
  <c r="K22" i="1"/>
  <c r="E31" i="1"/>
  <c r="H31" i="1"/>
  <c r="I31" i="1" s="1"/>
  <c r="E29" i="1"/>
  <c r="E30" i="1"/>
  <c r="H30" i="1"/>
  <c r="I30" i="1" s="1"/>
  <c r="N32" i="1"/>
  <c r="I28" i="1"/>
  <c r="E28" i="1"/>
  <c r="J21" i="1"/>
  <c r="H21" i="1"/>
  <c r="I29" i="1"/>
  <c r="J31" i="1" l="1"/>
  <c r="J30" i="1"/>
  <c r="J29" i="1"/>
  <c r="J28" i="1"/>
  <c r="J32" i="1" l="1"/>
  <c r="K33" i="1" s="1"/>
</calcChain>
</file>

<file path=xl/sharedStrings.xml><?xml version="1.0" encoding="utf-8"?>
<sst xmlns="http://schemas.openxmlformats.org/spreadsheetml/2006/main" count="75" uniqueCount="67">
  <si>
    <t>Total de IRPJ + CSLL</t>
  </si>
  <si>
    <t>Total de CSLL</t>
  </si>
  <si>
    <t xml:space="preserve">Total de IRPJ </t>
  </si>
  <si>
    <t xml:space="preserve">Obs:- lançar valores somente na parte branca da planilha, </t>
  </si>
  <si>
    <t xml:space="preserve">4º </t>
  </si>
  <si>
    <t xml:space="preserve">3º </t>
  </si>
  <si>
    <t xml:space="preserve">2º </t>
  </si>
  <si>
    <t xml:space="preserve">1º </t>
  </si>
  <si>
    <t>CSLL</t>
  </si>
  <si>
    <t>COMPENSAR CSLL</t>
  </si>
  <si>
    <t xml:space="preserve">CSLL </t>
  </si>
  <si>
    <t>Lucro Presumido Base CSLL</t>
  </si>
  <si>
    <t xml:space="preserve"> Adic. IR + IRPJ (RECOLHER)</t>
  </si>
  <si>
    <t xml:space="preserve">Adicional do IR </t>
  </si>
  <si>
    <t>Base Adicional IRPJ</t>
  </si>
  <si>
    <t xml:space="preserve">IRPJ </t>
  </si>
  <si>
    <t>LUCRO PRESUMIDO IRPJ (Base de Cálculo)</t>
  </si>
  <si>
    <t>SERVIÇOS</t>
  </si>
  <si>
    <t>MERCADORIA</t>
  </si>
  <si>
    <t>excedente a.m:</t>
  </si>
  <si>
    <t>TRIMESTRE</t>
  </si>
  <si>
    <t>% PIS e COFINS sobre Fat. Anual</t>
  </si>
  <si>
    <t>TOT FATUR.</t>
  </si>
  <si>
    <t>TOTAL</t>
  </si>
  <si>
    <t>DEZ</t>
  </si>
  <si>
    <t>NOV</t>
  </si>
  <si>
    <t>OUT</t>
  </si>
  <si>
    <t>SET</t>
  </si>
  <si>
    <t>AGO</t>
  </si>
  <si>
    <t>TAL PRESTADORA DE SERVIÇO LTDA</t>
  </si>
  <si>
    <t>JUL</t>
  </si>
  <si>
    <t>DIGITE ABAIXO NO NOME DA EMPRESA</t>
  </si>
  <si>
    <t>JUN</t>
  </si>
  <si>
    <t>MAI</t>
  </si>
  <si>
    <t>ABR</t>
  </si>
  <si>
    <t>MAR</t>
  </si>
  <si>
    <t>FEV</t>
  </si>
  <si>
    <t>IRPJ</t>
  </si>
  <si>
    <t>JAN</t>
  </si>
  <si>
    <t xml:space="preserve">Total COFINS/PIS       </t>
  </si>
  <si>
    <t>compensado</t>
  </si>
  <si>
    <t>PIS</t>
  </si>
  <si>
    <t>COFINS</t>
  </si>
  <si>
    <t>MÃO-DE-OBRA</t>
  </si>
  <si>
    <t>Venda Mercadorias</t>
  </si>
  <si>
    <t>MÊS</t>
  </si>
  <si>
    <t>LUCRO PRESUMIDO</t>
  </si>
  <si>
    <t xml:space="preserve">                                                RELATÓRIO DE FATURAMENTO APURAÇÃO LUCRO PRESUMIDO                                                                                          </t>
  </si>
  <si>
    <t>MERCADORIAS</t>
  </si>
  <si>
    <t>PIS = 0,65% - Mensal</t>
  </si>
  <si>
    <t>COFINS = 3% - Mensal</t>
  </si>
  <si>
    <t>IRPJ = 8% x 15% ou 1,20% - Trimestral</t>
  </si>
  <si>
    <t>CSLL = 12% x 9% ou 1,08% - Trimestral</t>
  </si>
  <si>
    <t>CSLL = 32% x 9% ou 2,88% - Trimestral</t>
  </si>
  <si>
    <t>IRPJ = 32% x 15% ou 4,80% - Trimestral</t>
  </si>
  <si>
    <t>Receita de Vendas de Mercadorias</t>
  </si>
  <si>
    <t>Receita de Vendas de Serviços</t>
  </si>
  <si>
    <r>
      <rPr>
        <sz val="12"/>
        <rFont val="Arial"/>
        <family val="2"/>
      </rPr>
      <t>Percentuais aplicados sobre o Faturamento</t>
    </r>
    <r>
      <rPr>
        <sz val="12"/>
        <color indexed="10"/>
        <rFont val="Arial"/>
        <family val="2"/>
      </rPr>
      <t xml:space="preserve"> (Presunção do Lucro)</t>
    </r>
  </si>
  <si>
    <t>(RECOLHER)</t>
  </si>
  <si>
    <t>MÃO DE OBRA</t>
  </si>
  <si>
    <t>COM RETENÇÃO</t>
  </si>
  <si>
    <t>SEM RETENÇÃO</t>
  </si>
  <si>
    <t xml:space="preserve">COMPENSAR IRPJ </t>
  </si>
  <si>
    <t>EXCLUIR ICMS</t>
  </si>
  <si>
    <t>PIS/COFINS</t>
  </si>
  <si>
    <t xml:space="preserve"> Opção Lucro Presumido - Modelo III - atualizado 03/10/2020 - angeloatonon@gmail.com</t>
  </si>
  <si>
    <t>Demonstrativo do  Lucro Presumido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</si>
</sst>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0.0%"/>
  </numFmts>
  <fonts count="15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2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b/>
      <sz val="11"/>
      <color rgb="FF484848"/>
      <name val="Signika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10" fontId="3" fillId="0" borderId="0" xfId="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0" xfId="1" applyFont="1" applyFill="1" applyBorder="1"/>
    <xf numFmtId="164" fontId="3" fillId="0" borderId="0" xfId="0" applyNumberFormat="1" applyFont="1" applyBorder="1"/>
    <xf numFmtId="0" fontId="3" fillId="0" borderId="0" xfId="0" applyFont="1" applyBorder="1"/>
    <xf numFmtId="39" fontId="2" fillId="0" borderId="0" xfId="0" applyNumberFormat="1" applyFont="1" applyFill="1" applyBorder="1" applyAlignment="1">
      <alignment horizontal="center" vertical="center"/>
    </xf>
    <xf numFmtId="39" fontId="2" fillId="0" borderId="0" xfId="1" applyNumberFormat="1" applyFont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39" fontId="2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3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39" fontId="2" fillId="0" borderId="0" xfId="0" applyNumberFormat="1" applyFont="1" applyBorder="1"/>
    <xf numFmtId="9" fontId="6" fillId="4" borderId="12" xfId="0" applyNumberFormat="1" applyFont="1" applyFill="1" applyBorder="1" applyAlignment="1" applyProtection="1">
      <alignment horizontal="center" vertical="center"/>
      <protection locked="0"/>
    </xf>
    <xf numFmtId="9" fontId="3" fillId="3" borderId="13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/>
    </xf>
    <xf numFmtId="164" fontId="3" fillId="3" borderId="7" xfId="1" applyFont="1" applyFill="1" applyBorder="1" applyAlignment="1">
      <alignment horizontal="center" vertical="center" shrinkToFit="1"/>
    </xf>
    <xf numFmtId="0" fontId="2" fillId="0" borderId="0" xfId="0" applyFont="1"/>
    <xf numFmtId="0" fontId="0" fillId="3" borderId="0" xfId="0" applyFill="1" applyBorder="1"/>
    <xf numFmtId="0" fontId="2" fillId="3" borderId="0" xfId="0" applyFont="1" applyFill="1"/>
    <xf numFmtId="164" fontId="2" fillId="0" borderId="0" xfId="0" applyNumberFormat="1" applyFont="1" applyBorder="1"/>
    <xf numFmtId="164" fontId="3" fillId="0" borderId="0" xfId="1" applyFont="1" applyBorder="1"/>
    <xf numFmtId="165" fontId="2" fillId="0" borderId="0" xfId="1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10" fontId="3" fillId="3" borderId="8" xfId="2" applyNumberFormat="1" applyFont="1" applyFill="1" applyBorder="1"/>
    <xf numFmtId="0" fontId="2" fillId="3" borderId="14" xfId="0" applyFont="1" applyFill="1" applyBorder="1"/>
    <xf numFmtId="164" fontId="3" fillId="3" borderId="0" xfId="0" applyNumberFormat="1" applyFont="1" applyFill="1" applyBorder="1"/>
    <xf numFmtId="164" fontId="3" fillId="3" borderId="8" xfId="0" applyNumberFormat="1" applyFont="1" applyFill="1" applyBorder="1"/>
    <xf numFmtId="164" fontId="3" fillId="3" borderId="8" xfId="1" applyFont="1" applyFill="1" applyBorder="1"/>
    <xf numFmtId="164" fontId="2" fillId="3" borderId="0" xfId="0" applyNumberFormat="1" applyFont="1" applyFill="1" applyBorder="1"/>
    <xf numFmtId="164" fontId="2" fillId="3" borderId="15" xfId="0" applyNumberFormat="1" applyFont="1" applyFill="1" applyBorder="1"/>
    <xf numFmtId="164" fontId="2" fillId="3" borderId="1" xfId="0" applyNumberFormat="1" applyFont="1" applyFill="1" applyBorder="1"/>
    <xf numFmtId="164" fontId="3" fillId="3" borderId="0" xfId="1" applyFont="1" applyFill="1" applyBorder="1" applyAlignment="1">
      <alignment horizontal="left"/>
    </xf>
    <xf numFmtId="164" fontId="3" fillId="3" borderId="2" xfId="1" applyFont="1" applyFill="1" applyBorder="1" applyAlignment="1">
      <alignment horizontal="left"/>
    </xf>
    <xf numFmtId="164" fontId="9" fillId="5" borderId="12" xfId="0" applyNumberFormat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vertical="center"/>
    </xf>
    <xf numFmtId="164" fontId="9" fillId="5" borderId="8" xfId="1" applyFont="1" applyFill="1" applyBorder="1" applyAlignment="1">
      <alignment vertical="center"/>
    </xf>
    <xf numFmtId="164" fontId="9" fillId="5" borderId="8" xfId="1" applyFont="1" applyFill="1" applyBorder="1" applyAlignment="1">
      <alignment horizontal="center" vertical="center"/>
    </xf>
    <xf numFmtId="164" fontId="2" fillId="3" borderId="8" xfId="0" applyNumberFormat="1" applyFont="1" applyFill="1" applyBorder="1"/>
    <xf numFmtId="164" fontId="2" fillId="3" borderId="8" xfId="1" applyFont="1" applyFill="1" applyBorder="1"/>
    <xf numFmtId="164" fontId="2" fillId="0" borderId="8" xfId="1" applyFont="1" applyBorder="1" applyProtection="1">
      <protection locked="0"/>
    </xf>
    <xf numFmtId="164" fontId="2" fillId="0" borderId="8" xfId="3" applyFont="1" applyBorder="1" applyProtection="1">
      <protection locked="0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6" fillId="4" borderId="8" xfId="0" applyFont="1" applyFill="1" applyBorder="1" applyAlignment="1" applyProtection="1">
      <alignment horizontal="center"/>
      <protection locked="0"/>
    </xf>
    <xf numFmtId="9" fontId="3" fillId="4" borderId="8" xfId="0" applyNumberFormat="1" applyFont="1" applyFill="1" applyBorder="1" applyAlignment="1" applyProtection="1">
      <alignment horizontal="center" vertical="center"/>
      <protection locked="0"/>
    </xf>
    <xf numFmtId="9" fontId="3" fillId="4" borderId="8" xfId="0" applyNumberFormat="1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164" fontId="3" fillId="6" borderId="7" xfId="0" applyNumberFormat="1" applyFont="1" applyFill="1" applyBorder="1" applyAlignment="1">
      <alignment horizontal="center"/>
    </xf>
    <xf numFmtId="10" fontId="3" fillId="3" borderId="12" xfId="0" applyNumberFormat="1" applyFont="1" applyFill="1" applyBorder="1" applyAlignment="1" applyProtection="1">
      <alignment horizontal="center"/>
    </xf>
    <xf numFmtId="9" fontId="3" fillId="3" borderId="12" xfId="0" applyNumberFormat="1" applyFont="1" applyFill="1" applyBorder="1" applyAlignment="1" applyProtection="1">
      <alignment horizontal="center" vertical="center" wrapText="1" shrinkToFit="1"/>
    </xf>
    <xf numFmtId="10" fontId="3" fillId="7" borderId="13" xfId="0" applyNumberFormat="1" applyFont="1" applyFill="1" applyBorder="1" applyAlignment="1">
      <alignment horizontal="center"/>
    </xf>
    <xf numFmtId="9" fontId="3" fillId="7" borderId="13" xfId="0" applyNumberFormat="1" applyFont="1" applyFill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166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2" fillId="3" borderId="8" xfId="1" applyFont="1" applyFill="1" applyBorder="1" applyAlignment="1">
      <alignment horizontal="center" vertical="center" shrinkToFit="1"/>
    </xf>
    <xf numFmtId="164" fontId="2" fillId="3" borderId="8" xfId="1" applyFont="1" applyFill="1" applyBorder="1" applyAlignment="1">
      <alignment horizontal="right" vertical="center" shrinkToFit="1"/>
    </xf>
    <xf numFmtId="164" fontId="5" fillId="2" borderId="8" xfId="1" applyFont="1" applyFill="1" applyBorder="1" applyAlignment="1">
      <alignment horizontal="center" shrinkToFit="1"/>
    </xf>
    <xf numFmtId="43" fontId="5" fillId="2" borderId="7" xfId="0" applyNumberFormat="1" applyFont="1" applyFill="1" applyBorder="1" applyAlignment="1">
      <alignment horizontal="center" vertical="center" shrinkToFit="1"/>
    </xf>
    <xf numFmtId="43" fontId="2" fillId="3" borderId="8" xfId="0" applyNumberFormat="1" applyFont="1" applyFill="1" applyBorder="1" applyAlignment="1">
      <alignment horizontal="center" vertical="center" shrinkToFit="1"/>
    </xf>
    <xf numFmtId="43" fontId="5" fillId="2" borderId="8" xfId="0" applyNumberFormat="1" applyFont="1" applyFill="1" applyBorder="1" applyAlignment="1">
      <alignment horizontal="center" vertical="center" shrinkToFit="1"/>
    </xf>
    <xf numFmtId="0" fontId="3" fillId="4" borderId="0" xfId="0" applyFont="1" applyFill="1" applyBorder="1" applyAlignment="1"/>
    <xf numFmtId="164" fontId="5" fillId="2" borderId="8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5" fillId="2" borderId="13" xfId="0" applyNumberFormat="1" applyFont="1" applyFill="1" applyBorder="1" applyAlignment="1">
      <alignment horizontal="center" vertical="center" shrinkToFit="1"/>
    </xf>
    <xf numFmtId="10" fontId="3" fillId="0" borderId="12" xfId="0" applyNumberFormat="1" applyFont="1" applyBorder="1" applyAlignment="1" applyProtection="1">
      <alignment horizontal="center" shrinkToFit="1"/>
      <protection locked="0"/>
    </xf>
    <xf numFmtId="164" fontId="2" fillId="3" borderId="8" xfId="0" applyNumberFormat="1" applyFont="1" applyFill="1" applyBorder="1" applyAlignment="1">
      <alignment shrinkToFit="1"/>
    </xf>
    <xf numFmtId="164" fontId="9" fillId="5" borderId="8" xfId="0" applyNumberFormat="1" applyFont="1" applyFill="1" applyBorder="1" applyAlignment="1">
      <alignment vertical="center" shrinkToFit="1"/>
    </xf>
    <xf numFmtId="164" fontId="3" fillId="3" borderId="0" xfId="0" applyNumberFormat="1" applyFont="1" applyFill="1" applyBorder="1" applyAlignment="1">
      <alignment shrinkToFit="1"/>
    </xf>
    <xf numFmtId="164" fontId="3" fillId="3" borderId="8" xfId="1" applyFont="1" applyFill="1" applyBorder="1" applyAlignment="1">
      <alignment shrinkToFit="1"/>
    </xf>
    <xf numFmtId="9" fontId="3" fillId="0" borderId="12" xfId="0" applyNumberFormat="1" applyFont="1" applyBorder="1" applyAlignment="1" applyProtection="1">
      <alignment horizontal="center" vertical="center" shrinkToFit="1"/>
      <protection locked="0"/>
    </xf>
    <xf numFmtId="164" fontId="2" fillId="3" borderId="8" xfId="1" applyFont="1" applyFill="1" applyBorder="1" applyAlignment="1">
      <alignment shrinkToFit="1"/>
    </xf>
    <xf numFmtId="164" fontId="9" fillId="5" borderId="8" xfId="1" applyFont="1" applyFill="1" applyBorder="1" applyAlignment="1">
      <alignment vertical="center" shrinkToFit="1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shrinkToFit="1"/>
    </xf>
    <xf numFmtId="0" fontId="9" fillId="10" borderId="3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2" fillId="9" borderId="13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 applyProtection="1">
      <alignment horizontal="center" shrinkToFit="1"/>
    </xf>
    <xf numFmtId="164" fontId="3" fillId="3" borderId="0" xfId="0" applyNumberFormat="1" applyFont="1" applyFill="1" applyBorder="1" applyAlignment="1" applyProtection="1">
      <alignment horizontal="center" shrinkToFit="1"/>
    </xf>
    <xf numFmtId="164" fontId="3" fillId="3" borderId="14" xfId="0" applyNumberFormat="1" applyFont="1" applyFill="1" applyBorder="1" applyAlignment="1" applyProtection="1">
      <alignment horizontal="center" shrinkToFit="1"/>
    </xf>
    <xf numFmtId="0" fontId="12" fillId="3" borderId="8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9" fontId="3" fillId="3" borderId="8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 vertical="center" shrinkToFit="1"/>
    </xf>
    <xf numFmtId="164" fontId="5" fillId="2" borderId="2" xfId="1" applyFont="1" applyFill="1" applyBorder="1" applyAlignment="1">
      <alignment horizontal="center" vertical="center" shrinkToFit="1"/>
    </xf>
    <xf numFmtId="164" fontId="5" fillId="2" borderId="1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</cellXfs>
  <cellStyles count="4">
    <cellStyle name="Normal" xfId="0" builtinId="0"/>
    <cellStyle name="Porcentagem" xfId="2" builtinId="5"/>
    <cellStyle name="Separador de milhares 2" xfId="3" xr:uid="{00000000-0005-0000-0000-000002000000}"/>
    <cellStyle name="Vírgula" xfId="1" builtinId="3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R72"/>
  <sheetViews>
    <sheetView showGridLines="0" showZeros="0" tabSelected="1" zoomScaleNormal="100" workbookViewId="0">
      <selection activeCell="F19" sqref="F19"/>
    </sheetView>
  </sheetViews>
  <sheetFormatPr defaultRowHeight="12.75"/>
  <cols>
    <col min="1" max="1" width="4.85546875" style="1" customWidth="1"/>
    <col min="2" max="2" width="17.28515625" style="1" customWidth="1"/>
    <col min="3" max="3" width="17.5703125" style="1" customWidth="1"/>
    <col min="4" max="4" width="17.28515625" style="1" customWidth="1"/>
    <col min="5" max="6" width="16.7109375" style="1" customWidth="1"/>
    <col min="7" max="7" width="17.85546875" style="1" customWidth="1"/>
    <col min="8" max="8" width="14.5703125" style="1" customWidth="1"/>
    <col min="9" max="9" width="14.42578125" style="1" customWidth="1"/>
    <col min="10" max="10" width="14.140625" style="1" customWidth="1"/>
    <col min="11" max="11" width="16.140625" style="1" customWidth="1"/>
    <col min="12" max="12" width="13.140625" style="1" customWidth="1"/>
    <col min="13" max="13" width="11.85546875" style="1" customWidth="1"/>
    <col min="14" max="14" width="14.85546875" style="1" customWidth="1"/>
    <col min="15" max="15" width="16.28515625" style="1" customWidth="1"/>
    <col min="16" max="16" width="14.5703125" style="1" customWidth="1"/>
    <col min="17" max="18" width="9.140625" style="1"/>
  </cols>
  <sheetData>
    <row r="1" spans="1:18" ht="15.75">
      <c r="A1" s="96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29"/>
      <c r="P1" s="2"/>
      <c r="Q1"/>
      <c r="R1"/>
    </row>
    <row r="2" spans="1:18" ht="15.75" customHeight="1">
      <c r="A2" s="99" t="s">
        <v>46</v>
      </c>
      <c r="B2" s="102" t="s">
        <v>45</v>
      </c>
      <c r="C2" s="104" t="s">
        <v>44</v>
      </c>
      <c r="D2" s="72" t="s">
        <v>43</v>
      </c>
      <c r="E2" s="70" t="s">
        <v>59</v>
      </c>
      <c r="F2" s="94" t="s">
        <v>63</v>
      </c>
      <c r="G2" s="65" t="s">
        <v>42</v>
      </c>
      <c r="H2" s="85" t="s">
        <v>40</v>
      </c>
      <c r="I2" s="64" t="s">
        <v>41</v>
      </c>
      <c r="J2" s="85" t="s">
        <v>40</v>
      </c>
      <c r="K2" s="106" t="s">
        <v>39</v>
      </c>
      <c r="L2" s="108" t="s">
        <v>57</v>
      </c>
      <c r="M2" s="109"/>
      <c r="N2" s="110"/>
      <c r="O2" s="29"/>
      <c r="P2" s="2"/>
      <c r="Q2"/>
      <c r="R2"/>
    </row>
    <row r="3" spans="1:18" ht="15.75">
      <c r="A3" s="100"/>
      <c r="B3" s="103"/>
      <c r="C3" s="105"/>
      <c r="D3" s="71" t="s">
        <v>61</v>
      </c>
      <c r="E3" s="71" t="s">
        <v>60</v>
      </c>
      <c r="F3" s="95" t="s">
        <v>64</v>
      </c>
      <c r="G3" s="63">
        <v>0.03</v>
      </c>
      <c r="H3" s="91">
        <v>0.03</v>
      </c>
      <c r="I3" s="62">
        <v>6.4999999999999997E-3</v>
      </c>
      <c r="J3" s="86">
        <v>6.4999999999999997E-3</v>
      </c>
      <c r="K3" s="107"/>
      <c r="L3" s="111"/>
      <c r="M3" s="112"/>
      <c r="N3" s="113"/>
      <c r="O3" s="29"/>
      <c r="P3" s="2"/>
      <c r="Q3"/>
      <c r="R3"/>
    </row>
    <row r="4" spans="1:18" ht="15" customHeight="1">
      <c r="A4" s="100"/>
      <c r="B4" s="55" t="s">
        <v>38</v>
      </c>
      <c r="C4" s="54">
        <v>0</v>
      </c>
      <c r="D4" s="53">
        <v>0</v>
      </c>
      <c r="E4" s="53">
        <v>0</v>
      </c>
      <c r="F4" s="53">
        <v>0</v>
      </c>
      <c r="G4" s="52">
        <f>(C4+D4+E4-F4)*$G$3</f>
        <v>0</v>
      </c>
      <c r="H4" s="92">
        <f>E4*$H$3</f>
        <v>0</v>
      </c>
      <c r="I4" s="51">
        <f>(D4+C4+E4-F4)*$I$3</f>
        <v>0</v>
      </c>
      <c r="J4" s="87">
        <f>E4*$J$3</f>
        <v>0</v>
      </c>
      <c r="K4" s="51">
        <f>(G4+I4)-(H4+J4)</f>
        <v>0</v>
      </c>
      <c r="L4" s="61" t="s">
        <v>37</v>
      </c>
      <c r="M4" s="61" t="s">
        <v>8</v>
      </c>
      <c r="N4" s="60">
        <v>2018</v>
      </c>
      <c r="O4" s="29"/>
      <c r="P4" s="2"/>
      <c r="Q4"/>
      <c r="R4"/>
    </row>
    <row r="5" spans="1:18" ht="15.75">
      <c r="A5" s="100"/>
      <c r="B5" s="55" t="s">
        <v>36</v>
      </c>
      <c r="C5" s="54">
        <v>0</v>
      </c>
      <c r="D5" s="53">
        <v>0</v>
      </c>
      <c r="E5" s="53">
        <v>0</v>
      </c>
      <c r="F5" s="53">
        <v>0</v>
      </c>
      <c r="G5" s="52">
        <f>(C5+D5+E5-F5)*$G$3</f>
        <v>0</v>
      </c>
      <c r="H5" s="92">
        <f t="shared" ref="H5:H6" si="0">E5*$H$3</f>
        <v>0</v>
      </c>
      <c r="I5" s="51">
        <f t="shared" ref="I5" si="1">(D5+C5+E5-F5)*$I$3</f>
        <v>0</v>
      </c>
      <c r="J5" s="87">
        <f t="shared" ref="J5:J6" si="2">E5*$J$3</f>
        <v>0</v>
      </c>
      <c r="K5" s="51">
        <f>(G5+I5)-(H5+J5)</f>
        <v>0</v>
      </c>
      <c r="L5" s="59">
        <v>0.32</v>
      </c>
      <c r="M5" s="59">
        <v>0.32</v>
      </c>
      <c r="N5" s="57" t="s">
        <v>17</v>
      </c>
      <c r="O5" s="29"/>
      <c r="P5" s="2"/>
      <c r="Q5"/>
      <c r="R5"/>
    </row>
    <row r="6" spans="1:18" ht="15.75">
      <c r="A6" s="100"/>
      <c r="B6" s="56" t="s">
        <v>35</v>
      </c>
      <c r="C6" s="54">
        <v>0</v>
      </c>
      <c r="D6" s="53">
        <v>0</v>
      </c>
      <c r="E6" s="53">
        <v>0</v>
      </c>
      <c r="F6" s="53">
        <v>0</v>
      </c>
      <c r="G6" s="52">
        <f t="shared" ref="G6" si="3">(C6+D6+E6-F6)*$G$3</f>
        <v>0</v>
      </c>
      <c r="H6" s="92">
        <f t="shared" si="0"/>
        <v>0</v>
      </c>
      <c r="I6" s="51">
        <f>(D6+C6+E6-F6)*$I$3</f>
        <v>0</v>
      </c>
      <c r="J6" s="87">
        <f t="shared" si="2"/>
        <v>0</v>
      </c>
      <c r="K6" s="51">
        <f>(G6+I6)-(H6+J6)</f>
        <v>0</v>
      </c>
      <c r="L6" s="59">
        <v>0.08</v>
      </c>
      <c r="M6" s="58">
        <v>0.12</v>
      </c>
      <c r="N6" s="57" t="s">
        <v>48</v>
      </c>
      <c r="O6" s="29"/>
      <c r="P6" s="2"/>
      <c r="Q6"/>
      <c r="R6"/>
    </row>
    <row r="7" spans="1:18" ht="19.5" customHeight="1">
      <c r="A7" s="100"/>
      <c r="B7" s="50" t="s">
        <v>23</v>
      </c>
      <c r="C7" s="48">
        <f t="shared" ref="C7:K7" si="4">SUM(C4:C6)</f>
        <v>0</v>
      </c>
      <c r="D7" s="48">
        <f t="shared" si="4"/>
        <v>0</v>
      </c>
      <c r="E7" s="48">
        <f t="shared" si="4"/>
        <v>0</v>
      </c>
      <c r="F7" s="48">
        <f t="shared" si="4"/>
        <v>0</v>
      </c>
      <c r="G7" s="49">
        <f t="shared" si="4"/>
        <v>0</v>
      </c>
      <c r="H7" s="93">
        <f t="shared" si="4"/>
        <v>0</v>
      </c>
      <c r="I7" s="48">
        <f t="shared" si="4"/>
        <v>0</v>
      </c>
      <c r="J7" s="88">
        <f t="shared" si="4"/>
        <v>0</v>
      </c>
      <c r="K7" s="48">
        <f t="shared" si="4"/>
        <v>0</v>
      </c>
      <c r="L7" s="128" t="s">
        <v>31</v>
      </c>
      <c r="M7" s="129"/>
      <c r="N7" s="130"/>
      <c r="O7" s="29"/>
      <c r="P7" s="2"/>
      <c r="Q7"/>
      <c r="R7"/>
    </row>
    <row r="8" spans="1:18" ht="15" customHeight="1">
      <c r="A8" s="100"/>
      <c r="B8" s="55" t="s">
        <v>34</v>
      </c>
      <c r="C8" s="54">
        <v>0</v>
      </c>
      <c r="D8" s="53">
        <v>0</v>
      </c>
      <c r="E8" s="53">
        <v>0</v>
      </c>
      <c r="F8" s="53">
        <v>0</v>
      </c>
      <c r="G8" s="52">
        <f>(C8+D8+E8-F8)*$G$3</f>
        <v>0</v>
      </c>
      <c r="H8" s="92">
        <f>E8*$H$3</f>
        <v>0</v>
      </c>
      <c r="I8" s="51">
        <f>(D8+C8+E8-F8)*$I$3</f>
        <v>0</v>
      </c>
      <c r="J8" s="87">
        <f>E8*$J$3</f>
        <v>0</v>
      </c>
      <c r="K8" s="51">
        <f>(G8+I8)-(H8+J8)</f>
        <v>0</v>
      </c>
      <c r="L8" s="117" t="s">
        <v>29</v>
      </c>
      <c r="M8" s="118"/>
      <c r="N8" s="119"/>
      <c r="O8" s="29"/>
      <c r="P8" s="2"/>
      <c r="Q8"/>
      <c r="R8"/>
    </row>
    <row r="9" spans="1:18" ht="15" customHeight="1">
      <c r="A9" s="100"/>
      <c r="B9" s="55" t="s">
        <v>33</v>
      </c>
      <c r="C9" s="54">
        <v>0</v>
      </c>
      <c r="D9" s="53">
        <v>0</v>
      </c>
      <c r="E9" s="53">
        <v>0</v>
      </c>
      <c r="F9" s="53">
        <v>0</v>
      </c>
      <c r="G9" s="52">
        <f>(C9+D9+E9-F9)*$G$3</f>
        <v>0</v>
      </c>
      <c r="H9" s="92">
        <f t="shared" ref="H9:H10" si="5">E9*$H$3</f>
        <v>0</v>
      </c>
      <c r="I9" s="51">
        <f t="shared" ref="I9" si="6">(D9+C9+E9-F9)*$I$3</f>
        <v>0</v>
      </c>
      <c r="J9" s="87">
        <f t="shared" ref="J9:J10" si="7">E9*$J$3</f>
        <v>0</v>
      </c>
      <c r="K9" s="51">
        <f>(G9+I9)-(H9+J9)</f>
        <v>0</v>
      </c>
      <c r="L9" s="120"/>
      <c r="M9" s="121"/>
      <c r="N9" s="122"/>
      <c r="O9" s="29"/>
      <c r="P9" s="2"/>
      <c r="Q9"/>
      <c r="R9"/>
    </row>
    <row r="10" spans="1:18" ht="15" customHeight="1">
      <c r="A10" s="100"/>
      <c r="B10" s="55" t="s">
        <v>32</v>
      </c>
      <c r="C10" s="54">
        <v>0</v>
      </c>
      <c r="D10" s="53">
        <v>0</v>
      </c>
      <c r="E10" s="53">
        <v>0</v>
      </c>
      <c r="F10" s="53">
        <v>0</v>
      </c>
      <c r="G10" s="52">
        <f t="shared" ref="G10" si="8">(C10+D10+E10-F10)*$G$3</f>
        <v>0</v>
      </c>
      <c r="H10" s="92">
        <f t="shared" si="5"/>
        <v>0</v>
      </c>
      <c r="I10" s="51">
        <f>(D10+C10+E10-F10)*$I$3</f>
        <v>0</v>
      </c>
      <c r="J10" s="87">
        <f t="shared" si="7"/>
        <v>0</v>
      </c>
      <c r="K10" s="51">
        <f>(G10+I10)-(H10+J10)</f>
        <v>0</v>
      </c>
      <c r="L10" s="123"/>
      <c r="M10" s="124"/>
      <c r="N10" s="125"/>
      <c r="O10" s="29"/>
      <c r="P10" s="2"/>
      <c r="Q10"/>
      <c r="R10"/>
    </row>
    <row r="11" spans="1:18" ht="21" customHeight="1">
      <c r="A11" s="100"/>
      <c r="B11" s="50" t="s">
        <v>23</v>
      </c>
      <c r="C11" s="48">
        <f t="shared" ref="C11:K11" si="9">SUM(C8:C10)</f>
        <v>0</v>
      </c>
      <c r="D11" s="48">
        <f t="shared" si="9"/>
        <v>0</v>
      </c>
      <c r="E11" s="48">
        <f t="shared" si="9"/>
        <v>0</v>
      </c>
      <c r="F11" s="48">
        <f t="shared" si="9"/>
        <v>0</v>
      </c>
      <c r="G11" s="49">
        <f t="shared" si="9"/>
        <v>0</v>
      </c>
      <c r="H11" s="93">
        <f t="shared" si="9"/>
        <v>0</v>
      </c>
      <c r="I11" s="48">
        <f t="shared" si="9"/>
        <v>0</v>
      </c>
      <c r="J11" s="88">
        <f t="shared" si="9"/>
        <v>0</v>
      </c>
      <c r="K11" s="48">
        <f t="shared" si="9"/>
        <v>0</v>
      </c>
      <c r="L11" s="114" t="s">
        <v>55</v>
      </c>
      <c r="M11" s="115"/>
      <c r="N11" s="116"/>
      <c r="O11" s="29"/>
      <c r="P11" s="2"/>
      <c r="Q11"/>
      <c r="R11"/>
    </row>
    <row r="12" spans="1:18" ht="15.75">
      <c r="A12" s="100"/>
      <c r="B12" s="55" t="s">
        <v>30</v>
      </c>
      <c r="C12" s="54">
        <v>0</v>
      </c>
      <c r="D12" s="53">
        <v>0</v>
      </c>
      <c r="E12" s="53">
        <v>0</v>
      </c>
      <c r="F12" s="53">
        <v>0</v>
      </c>
      <c r="G12" s="52">
        <f>(C12+D12+E12-F12)*$G$3</f>
        <v>0</v>
      </c>
      <c r="H12" s="92">
        <f>E12*$H$3</f>
        <v>0</v>
      </c>
      <c r="I12" s="51">
        <f>(D12+C12+E12-F12)*$I$3</f>
        <v>0</v>
      </c>
      <c r="J12" s="87">
        <f>E12*$J$3</f>
        <v>0</v>
      </c>
      <c r="K12" s="51">
        <f>(G12+I12)-(H12+J12)</f>
        <v>0</v>
      </c>
      <c r="L12" s="135" t="s">
        <v>49</v>
      </c>
      <c r="M12" s="136"/>
      <c r="N12" s="137"/>
      <c r="O12" s="29"/>
      <c r="P12" s="2"/>
      <c r="Q12"/>
      <c r="R12"/>
    </row>
    <row r="13" spans="1:18" ht="15.75">
      <c r="A13" s="100"/>
      <c r="B13" s="55" t="s">
        <v>28</v>
      </c>
      <c r="C13" s="54">
        <v>0</v>
      </c>
      <c r="D13" s="53">
        <v>0</v>
      </c>
      <c r="E13" s="53">
        <v>0</v>
      </c>
      <c r="F13" s="53">
        <v>0</v>
      </c>
      <c r="G13" s="52">
        <f>(C13+D13+E13-F13)*$G$3</f>
        <v>0</v>
      </c>
      <c r="H13" s="92">
        <f t="shared" ref="H13:H14" si="10">E13*$H$3</f>
        <v>0</v>
      </c>
      <c r="I13" s="51">
        <f t="shared" ref="I13" si="11">(D13+C13+E13-F13)*$I$3</f>
        <v>0</v>
      </c>
      <c r="J13" s="87">
        <f t="shared" ref="J13:J14" si="12">E13*$J$3</f>
        <v>0</v>
      </c>
      <c r="K13" s="51">
        <f>(G13+I13)-(H13+J13)</f>
        <v>0</v>
      </c>
      <c r="L13" s="135" t="s">
        <v>50</v>
      </c>
      <c r="M13" s="136"/>
      <c r="N13" s="137"/>
      <c r="O13" s="29"/>
      <c r="P13" s="2"/>
      <c r="Q13"/>
      <c r="R13"/>
    </row>
    <row r="14" spans="1:18" ht="15.75">
      <c r="A14" s="100"/>
      <c r="B14" s="55" t="s">
        <v>27</v>
      </c>
      <c r="C14" s="54">
        <v>0</v>
      </c>
      <c r="D14" s="53">
        <v>0</v>
      </c>
      <c r="E14" s="53">
        <v>0</v>
      </c>
      <c r="F14" s="53">
        <v>0</v>
      </c>
      <c r="G14" s="52">
        <f t="shared" ref="G14" si="13">(C14+D14+E14-F14)*$G$3</f>
        <v>0</v>
      </c>
      <c r="H14" s="92">
        <f t="shared" si="10"/>
        <v>0</v>
      </c>
      <c r="I14" s="51">
        <f>(D14+C14+E14-F14)*$I$3</f>
        <v>0</v>
      </c>
      <c r="J14" s="87">
        <f t="shared" si="12"/>
        <v>0</v>
      </c>
      <c r="K14" s="51">
        <f>(G14+I14)-(H14+J14)</f>
        <v>0</v>
      </c>
      <c r="L14" s="135" t="s">
        <v>51</v>
      </c>
      <c r="M14" s="136"/>
      <c r="N14" s="137"/>
      <c r="O14" s="29"/>
      <c r="P14" s="2"/>
      <c r="Q14"/>
      <c r="R14"/>
    </row>
    <row r="15" spans="1:18" ht="18.75" customHeight="1">
      <c r="A15" s="100"/>
      <c r="B15" s="50" t="s">
        <v>23</v>
      </c>
      <c r="C15" s="48">
        <f t="shared" ref="C15:J15" si="14">SUM(C12:C14)</f>
        <v>0</v>
      </c>
      <c r="D15" s="48">
        <f t="shared" si="14"/>
        <v>0</v>
      </c>
      <c r="E15" s="48">
        <f t="shared" si="14"/>
        <v>0</v>
      </c>
      <c r="F15" s="48">
        <f t="shared" si="14"/>
        <v>0</v>
      </c>
      <c r="G15" s="49">
        <f>SUM(G12:G14)</f>
        <v>0</v>
      </c>
      <c r="H15" s="93">
        <f t="shared" si="14"/>
        <v>0</v>
      </c>
      <c r="I15" s="48">
        <f>SUM(I12:I14)</f>
        <v>0</v>
      </c>
      <c r="J15" s="88">
        <f t="shared" si="14"/>
        <v>0</v>
      </c>
      <c r="K15" s="48">
        <f>SUM(K12:K14)</f>
        <v>0</v>
      </c>
      <c r="L15" s="161" t="s">
        <v>52</v>
      </c>
      <c r="M15" s="162"/>
      <c r="N15" s="163"/>
      <c r="O15" s="29"/>
      <c r="P15" s="2"/>
      <c r="Q15"/>
      <c r="R15"/>
    </row>
    <row r="16" spans="1:18" ht="15">
      <c r="A16" s="100"/>
      <c r="B16" s="55" t="s">
        <v>26</v>
      </c>
      <c r="C16" s="54">
        <v>0</v>
      </c>
      <c r="D16" s="53">
        <v>0</v>
      </c>
      <c r="E16" s="53">
        <v>0</v>
      </c>
      <c r="F16" s="53">
        <v>0</v>
      </c>
      <c r="G16" s="52">
        <f>(C16+D16+E16-F16)*$G$3</f>
        <v>0</v>
      </c>
      <c r="H16" s="92">
        <f>E16*$H$3</f>
        <v>0</v>
      </c>
      <c r="I16" s="51">
        <f>(D16+C16+E16-F16)*$I$3</f>
        <v>0</v>
      </c>
      <c r="J16" s="87">
        <f>E16*$J$3</f>
        <v>0</v>
      </c>
      <c r="K16" s="51">
        <f>(G16+I16)-(H16+J16)</f>
        <v>0</v>
      </c>
      <c r="L16" s="43"/>
      <c r="M16" s="42"/>
      <c r="N16" s="38"/>
      <c r="O16" s="29"/>
      <c r="P16" s="2"/>
      <c r="Q16"/>
      <c r="R16"/>
    </row>
    <row r="17" spans="1:18" ht="15.75">
      <c r="A17" s="100"/>
      <c r="B17" s="56" t="s">
        <v>25</v>
      </c>
      <c r="C17" s="54">
        <v>0</v>
      </c>
      <c r="D17" s="53">
        <v>0</v>
      </c>
      <c r="E17" s="53">
        <v>0</v>
      </c>
      <c r="F17" s="53">
        <v>0</v>
      </c>
      <c r="G17" s="52">
        <f>(C17+D17+E17-F17)*$G$3</f>
        <v>0</v>
      </c>
      <c r="H17" s="92">
        <f t="shared" ref="H17:H18" si="15">E17*$H$3</f>
        <v>0</v>
      </c>
      <c r="I17" s="51">
        <f t="shared" ref="I17" si="16">(D17+C17+E17-F17)*$I$3</f>
        <v>0</v>
      </c>
      <c r="J17" s="87">
        <f t="shared" ref="J17:J18" si="17">E17*$J$3</f>
        <v>0</v>
      </c>
      <c r="K17" s="51">
        <f t="shared" ref="K17:K18" si="18">(G17+I17)-(H17+J17)</f>
        <v>0</v>
      </c>
      <c r="L17" s="131" t="s">
        <v>56</v>
      </c>
      <c r="M17" s="131"/>
      <c r="N17" s="131"/>
      <c r="O17" s="29"/>
      <c r="P17" s="2"/>
      <c r="Q17"/>
      <c r="R17"/>
    </row>
    <row r="18" spans="1:18" ht="15.75">
      <c r="A18" s="100"/>
      <c r="B18" s="55" t="s">
        <v>24</v>
      </c>
      <c r="C18" s="54">
        <v>0</v>
      </c>
      <c r="D18" s="53">
        <v>0</v>
      </c>
      <c r="E18" s="53">
        <v>0</v>
      </c>
      <c r="F18" s="53">
        <v>0</v>
      </c>
      <c r="G18" s="52">
        <f t="shared" ref="G18" si="19">(C18+D18+E18-F18)*$G$3</f>
        <v>0</v>
      </c>
      <c r="H18" s="92">
        <f t="shared" si="15"/>
        <v>0</v>
      </c>
      <c r="I18" s="51">
        <f>(D18+C18+E18-F18)*$I$3</f>
        <v>0</v>
      </c>
      <c r="J18" s="87">
        <f t="shared" si="17"/>
        <v>0</v>
      </c>
      <c r="K18" s="51">
        <f t="shared" si="18"/>
        <v>0</v>
      </c>
      <c r="L18" s="132" t="s">
        <v>49</v>
      </c>
      <c r="M18" s="133"/>
      <c r="N18" s="134"/>
      <c r="O18" s="29"/>
      <c r="P18" s="2"/>
      <c r="Q18"/>
      <c r="R18"/>
    </row>
    <row r="19" spans="1:18" ht="18" customHeight="1">
      <c r="A19" s="100"/>
      <c r="B19" s="50" t="s">
        <v>23</v>
      </c>
      <c r="C19" s="47">
        <f t="shared" ref="C19:K19" si="20">SUM(C16:C18)</f>
        <v>0</v>
      </c>
      <c r="D19" s="48">
        <f t="shared" si="20"/>
        <v>0</v>
      </c>
      <c r="E19" s="48">
        <f t="shared" si="20"/>
        <v>0</v>
      </c>
      <c r="F19" s="48">
        <f t="shared" si="20"/>
        <v>0</v>
      </c>
      <c r="G19" s="49">
        <f t="shared" si="20"/>
        <v>0</v>
      </c>
      <c r="H19" s="93">
        <f t="shared" si="20"/>
        <v>0</v>
      </c>
      <c r="I19" s="48">
        <f t="shared" si="20"/>
        <v>0</v>
      </c>
      <c r="J19" s="88">
        <f t="shared" si="20"/>
        <v>0</v>
      </c>
      <c r="K19" s="47">
        <f t="shared" si="20"/>
        <v>0</v>
      </c>
      <c r="L19" s="138" t="s">
        <v>50</v>
      </c>
      <c r="M19" s="139"/>
      <c r="N19" s="140"/>
      <c r="O19" s="29"/>
      <c r="P19" s="2"/>
      <c r="Q19"/>
      <c r="R19"/>
    </row>
    <row r="20" spans="1:18" ht="5.25" customHeight="1">
      <c r="A20" s="100"/>
      <c r="B20" s="46"/>
      <c r="C20" s="39"/>
      <c r="D20" s="45"/>
      <c r="E20" s="45"/>
      <c r="F20" s="45"/>
      <c r="G20" s="39"/>
      <c r="H20" s="89"/>
      <c r="I20" s="39"/>
      <c r="J20" s="89"/>
      <c r="K20" s="44"/>
      <c r="L20" s="138"/>
      <c r="M20" s="139"/>
      <c r="N20" s="140"/>
      <c r="O20" s="29"/>
      <c r="P20" s="2"/>
      <c r="Q20"/>
      <c r="R20"/>
    </row>
    <row r="21" spans="1:18" ht="15.75">
      <c r="A21" s="100"/>
      <c r="B21" s="126" t="s">
        <v>22</v>
      </c>
      <c r="C21" s="127">
        <f>SUM(C19,C15,C11,C7,)</f>
        <v>0</v>
      </c>
      <c r="D21" s="127">
        <f>SUM(D19,D15,D11,D7,)</f>
        <v>0</v>
      </c>
      <c r="E21" s="127">
        <f>SUM(E19,E15,E11,E7,)</f>
        <v>0</v>
      </c>
      <c r="F21" s="127">
        <f>SUM(F19,F15,F11,F7,)</f>
        <v>0</v>
      </c>
      <c r="G21" s="41">
        <f>SUM(G7+G11+G15+G19)</f>
        <v>0</v>
      </c>
      <c r="H21" s="90">
        <f>SUM(H7+H11+H15+H19)</f>
        <v>0</v>
      </c>
      <c r="I21" s="41">
        <f>SUM(I7+I11+I15+I19)</f>
        <v>0</v>
      </c>
      <c r="J21" s="90">
        <f>SUM(J7+J11+J15+J19)</f>
        <v>0</v>
      </c>
      <c r="K21" s="40">
        <f>SUM(K7+K11+K15+K19)</f>
        <v>0</v>
      </c>
      <c r="L21" s="135" t="s">
        <v>54</v>
      </c>
      <c r="M21" s="136"/>
      <c r="N21" s="137"/>
      <c r="O21" s="29"/>
      <c r="P21" s="2"/>
      <c r="Q21"/>
      <c r="R21"/>
    </row>
    <row r="22" spans="1:18" ht="15.75">
      <c r="A22" s="101"/>
      <c r="B22" s="126"/>
      <c r="C22" s="127"/>
      <c r="D22" s="127"/>
      <c r="E22" s="127"/>
      <c r="F22" s="127"/>
      <c r="G22" s="180" t="s">
        <v>21</v>
      </c>
      <c r="H22" s="181"/>
      <c r="I22" s="181"/>
      <c r="J22" s="182"/>
      <c r="K22" s="37">
        <f>IFERROR(SUM(I21+G21)/(D21+C21+E21),0)</f>
        <v>0</v>
      </c>
      <c r="L22" s="161" t="s">
        <v>53</v>
      </c>
      <c r="M22" s="162"/>
      <c r="N22" s="163"/>
      <c r="O22" s="29"/>
      <c r="P22" s="2"/>
      <c r="Q22"/>
      <c r="R22"/>
    </row>
    <row r="23" spans="1:18" ht="4.5" customHeight="1">
      <c r="A23" s="31"/>
      <c r="B23" s="31"/>
      <c r="C23" s="31"/>
      <c r="D23" s="36"/>
      <c r="E23" s="36"/>
      <c r="F23" s="36"/>
      <c r="G23" s="35"/>
      <c r="H23" s="35"/>
      <c r="I23" s="35"/>
      <c r="J23" s="35"/>
      <c r="K23" s="31"/>
      <c r="L23" s="31"/>
      <c r="M23" s="31"/>
      <c r="N23" s="31"/>
      <c r="O23" s="29"/>
      <c r="P23" s="34"/>
      <c r="Q23"/>
      <c r="R23"/>
    </row>
    <row r="24" spans="1:18" ht="24" customHeight="1">
      <c r="A24" s="164" t="s">
        <v>20</v>
      </c>
      <c r="B24" s="167" t="s">
        <v>66</v>
      </c>
      <c r="C24" s="167"/>
      <c r="D24" s="167"/>
      <c r="E24" s="167"/>
      <c r="F24" s="167"/>
      <c r="G24" s="167"/>
      <c r="H24" s="167"/>
      <c r="I24" s="168"/>
      <c r="J24" s="169" t="s">
        <v>19</v>
      </c>
      <c r="K24" s="170"/>
      <c r="L24" s="142">
        <v>20000</v>
      </c>
      <c r="M24" s="142"/>
      <c r="N24" s="142"/>
      <c r="O24" s="33"/>
      <c r="P24" s="32"/>
      <c r="Q24"/>
      <c r="R24"/>
    </row>
    <row r="25" spans="1:18" ht="5.0999999999999996" customHeight="1">
      <c r="A25" s="16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0"/>
      <c r="N25" s="30"/>
      <c r="O25" s="29"/>
      <c r="P25" s="2"/>
      <c r="Q25"/>
      <c r="R25"/>
    </row>
    <row r="26" spans="1:18" ht="24.75" customHeight="1">
      <c r="A26" s="165"/>
      <c r="B26" s="171" t="s">
        <v>18</v>
      </c>
      <c r="C26" s="173" t="s">
        <v>17</v>
      </c>
      <c r="D26" s="175" t="s">
        <v>16</v>
      </c>
      <c r="E26" s="27" t="s">
        <v>15</v>
      </c>
      <c r="F26" s="27"/>
      <c r="G26" s="73" t="s">
        <v>62</v>
      </c>
      <c r="H26" s="173" t="s">
        <v>14</v>
      </c>
      <c r="I26" s="28" t="s">
        <v>13</v>
      </c>
      <c r="J26" s="178" t="s">
        <v>12</v>
      </c>
      <c r="K26" s="173" t="s">
        <v>11</v>
      </c>
      <c r="L26" s="27" t="s">
        <v>10</v>
      </c>
      <c r="M26" s="26" t="s">
        <v>9</v>
      </c>
      <c r="N26" s="67" t="s">
        <v>8</v>
      </c>
      <c r="O26" s="2"/>
      <c r="P26" s="2"/>
      <c r="Q26"/>
      <c r="R26"/>
    </row>
    <row r="27" spans="1:18" ht="26.25" customHeight="1">
      <c r="A27" s="166"/>
      <c r="B27" s="172"/>
      <c r="C27" s="174"/>
      <c r="D27" s="176"/>
      <c r="E27" s="25">
        <v>0.15</v>
      </c>
      <c r="F27" s="25"/>
      <c r="G27" s="74">
        <v>1.4999999999999999E-2</v>
      </c>
      <c r="H27" s="177"/>
      <c r="I27" s="25">
        <v>0.1</v>
      </c>
      <c r="J27" s="179"/>
      <c r="K27" s="174"/>
      <c r="L27" s="25">
        <v>0.09</v>
      </c>
      <c r="M27" s="24">
        <v>0.01</v>
      </c>
      <c r="N27" s="66" t="s">
        <v>58</v>
      </c>
      <c r="O27" s="2"/>
      <c r="P27" s="2"/>
      <c r="Q27"/>
      <c r="R27"/>
    </row>
    <row r="28" spans="1:18" ht="25.5" customHeight="1">
      <c r="A28" s="22" t="s">
        <v>7</v>
      </c>
      <c r="B28" s="76">
        <f>C7</f>
        <v>0</v>
      </c>
      <c r="C28" s="75">
        <f>D7+E7</f>
        <v>0</v>
      </c>
      <c r="D28" s="75">
        <f>(C7*$L$6)+(D7+E7)*$L$5</f>
        <v>0</v>
      </c>
      <c r="E28" s="75">
        <f>D28*$E$27</f>
        <v>0</v>
      </c>
      <c r="F28" s="75"/>
      <c r="G28" s="75">
        <f>E7*$G$27</f>
        <v>0</v>
      </c>
      <c r="H28" s="75">
        <f>IF(D28/3&gt;$L$24,D28-($L$24*3),0)</f>
        <v>0</v>
      </c>
      <c r="I28" s="75">
        <f>H28*$I$27</f>
        <v>0</v>
      </c>
      <c r="J28" s="82">
        <f>E28+I28-G28</f>
        <v>0</v>
      </c>
      <c r="K28" s="75">
        <f>(D7+E7)*$M$5+(C7)*$M$6</f>
        <v>0</v>
      </c>
      <c r="L28" s="76">
        <f>K28*$L$27</f>
        <v>0</v>
      </c>
      <c r="M28" s="79">
        <f>E7*$M$27</f>
        <v>0</v>
      </c>
      <c r="N28" s="80">
        <f>L28-M28</f>
        <v>0</v>
      </c>
      <c r="O28" s="2"/>
      <c r="P28" s="23"/>
      <c r="Q28"/>
      <c r="R28"/>
    </row>
    <row r="29" spans="1:18" ht="26.25" customHeight="1">
      <c r="A29" s="22" t="s">
        <v>6</v>
      </c>
      <c r="B29" s="76">
        <f>C11</f>
        <v>0</v>
      </c>
      <c r="C29" s="75">
        <f>D11+E11</f>
        <v>0</v>
      </c>
      <c r="D29" s="75">
        <f>(C11*$L$6)+(D11+E11)*$L$5</f>
        <v>0</v>
      </c>
      <c r="E29" s="75">
        <f t="shared" ref="E29:E30" si="21">D29*$E$27</f>
        <v>0</v>
      </c>
      <c r="F29" s="75"/>
      <c r="G29" s="75">
        <f>E11*$G$27</f>
        <v>0</v>
      </c>
      <c r="H29" s="75">
        <f>IF(D29/3&gt;$L$24,D29-($L$24*3),0)</f>
        <v>0</v>
      </c>
      <c r="I29" s="75">
        <f>H29*$I$27</f>
        <v>0</v>
      </c>
      <c r="J29" s="82">
        <f t="shared" ref="J29:J30" si="22">E29+I29-G29</f>
        <v>0</v>
      </c>
      <c r="K29" s="75">
        <f>(D11+E11)*$M$5+(C11*$M$6)</f>
        <v>0</v>
      </c>
      <c r="L29" s="76">
        <f>K29*$L$27</f>
        <v>0</v>
      </c>
      <c r="M29" s="79">
        <f>E11*$M$27</f>
        <v>0</v>
      </c>
      <c r="N29" s="80">
        <f>L29-M29</f>
        <v>0</v>
      </c>
      <c r="O29" s="2"/>
      <c r="P29" s="23"/>
      <c r="Q29"/>
      <c r="R29"/>
    </row>
    <row r="30" spans="1:18" ht="24.75" customHeight="1">
      <c r="A30" s="22" t="s">
        <v>5</v>
      </c>
      <c r="B30" s="76">
        <f>C15</f>
        <v>0</v>
      </c>
      <c r="C30" s="75">
        <f>D15+E15</f>
        <v>0</v>
      </c>
      <c r="D30" s="75">
        <f>(C15*$L$6)+(D15+E15)*$L$5</f>
        <v>0</v>
      </c>
      <c r="E30" s="75">
        <f t="shared" si="21"/>
        <v>0</v>
      </c>
      <c r="F30" s="75"/>
      <c r="G30" s="75">
        <f>E15*$G$27</f>
        <v>0</v>
      </c>
      <c r="H30" s="75">
        <f>IF(D30/3&gt;$L$24,D30-($L$24*3),0)</f>
        <v>0</v>
      </c>
      <c r="I30" s="75">
        <f>H30*$I$27</f>
        <v>0</v>
      </c>
      <c r="J30" s="82">
        <f t="shared" si="22"/>
        <v>0</v>
      </c>
      <c r="K30" s="75">
        <f>(D15+E15)*$M$5+(C15*$M$6)</f>
        <v>0</v>
      </c>
      <c r="L30" s="76">
        <f>K30*$L$27</f>
        <v>0</v>
      </c>
      <c r="M30" s="79">
        <f>E15*$M$27</f>
        <v>0</v>
      </c>
      <c r="N30" s="80">
        <f>L30-M30</f>
        <v>0</v>
      </c>
      <c r="O30" s="2"/>
      <c r="P30" s="2"/>
      <c r="Q30"/>
      <c r="R30"/>
    </row>
    <row r="31" spans="1:18" ht="22.5" customHeight="1">
      <c r="A31" s="22" t="s">
        <v>4</v>
      </c>
      <c r="B31" s="76">
        <f>C19</f>
        <v>0</v>
      </c>
      <c r="C31" s="75">
        <f>D19+E19</f>
        <v>0</v>
      </c>
      <c r="D31" s="75">
        <f>(C19*$L$6)+(D19+E19)*$L$5</f>
        <v>0</v>
      </c>
      <c r="E31" s="75">
        <f>D31*$E$27</f>
        <v>0</v>
      </c>
      <c r="F31" s="75"/>
      <c r="G31" s="75">
        <f>E19*$G$27</f>
        <v>0</v>
      </c>
      <c r="H31" s="75">
        <f>IF(D31/3&gt;$L$24,D31-($L$24*3),0)</f>
        <v>0</v>
      </c>
      <c r="I31" s="75">
        <f>H31*$I$27</f>
        <v>0</v>
      </c>
      <c r="J31" s="82">
        <f>E31+I31-G31</f>
        <v>0</v>
      </c>
      <c r="K31" s="75">
        <f>(D19+E19)*$M$5+(C19*$M$6)</f>
        <v>0</v>
      </c>
      <c r="L31" s="76">
        <f>K31*$L$27</f>
        <v>0</v>
      </c>
      <c r="M31" s="79">
        <f>E19*$M$27</f>
        <v>0</v>
      </c>
      <c r="N31" s="80">
        <f>L31-M31</f>
        <v>0</v>
      </c>
      <c r="O31" s="2"/>
      <c r="P31" s="2"/>
      <c r="Q31"/>
      <c r="R31"/>
    </row>
    <row r="32" spans="1:18" ht="15.75">
      <c r="A32" s="144" t="s">
        <v>3</v>
      </c>
      <c r="B32" s="145"/>
      <c r="C32" s="145"/>
      <c r="D32" s="145"/>
      <c r="E32" s="145"/>
      <c r="F32" s="145"/>
      <c r="G32" s="145"/>
      <c r="H32" s="146"/>
      <c r="I32" s="21" t="s">
        <v>2</v>
      </c>
      <c r="J32" s="77">
        <f>SUM(J28:J31)</f>
        <v>0</v>
      </c>
      <c r="K32" s="150" t="s">
        <v>1</v>
      </c>
      <c r="L32" s="151"/>
      <c r="M32" s="152"/>
      <c r="N32" s="78">
        <f>SUM(N28:N31)</f>
        <v>0</v>
      </c>
      <c r="O32" s="2"/>
      <c r="P32" s="2"/>
      <c r="Q32"/>
      <c r="R32"/>
    </row>
    <row r="33" spans="1:18" ht="15.75">
      <c r="A33" s="147"/>
      <c r="B33" s="148"/>
      <c r="C33" s="148"/>
      <c r="D33" s="148"/>
      <c r="E33" s="148"/>
      <c r="F33" s="148"/>
      <c r="G33" s="148"/>
      <c r="H33" s="149"/>
      <c r="I33" s="158" t="s">
        <v>0</v>
      </c>
      <c r="J33" s="160"/>
      <c r="K33" s="153">
        <f>J32+N32</f>
        <v>0</v>
      </c>
      <c r="L33" s="154"/>
      <c r="M33" s="154"/>
      <c r="N33" s="155"/>
      <c r="O33" s="2"/>
      <c r="P33" s="2"/>
      <c r="Q33"/>
      <c r="R33"/>
    </row>
    <row r="34" spans="1:18" ht="15.75" customHeight="1">
      <c r="A34" s="158" t="s">
        <v>65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60"/>
      <c r="O34" s="81"/>
      <c r="P34" s="2"/>
    </row>
    <row r="35" spans="1:18" ht="15.75">
      <c r="A35" s="2"/>
      <c r="B35" s="2"/>
      <c r="C35" s="2"/>
      <c r="D35" s="156"/>
      <c r="E35" s="68"/>
      <c r="F35" s="83"/>
      <c r="G35" s="156"/>
      <c r="H35" s="14"/>
      <c r="I35" s="19"/>
      <c r="J35" s="19"/>
      <c r="K35" s="156"/>
      <c r="L35" s="20"/>
      <c r="M35" s="156"/>
      <c r="N35" s="156"/>
      <c r="O35" s="19"/>
      <c r="P35" s="2"/>
    </row>
    <row r="36" spans="1:18" ht="27" customHeight="1">
      <c r="A36" s="2"/>
      <c r="B36" s="9"/>
      <c r="C36" s="9"/>
      <c r="D36" s="157"/>
      <c r="E36" s="69"/>
      <c r="F36" s="84"/>
      <c r="G36" s="156"/>
      <c r="H36" s="14"/>
      <c r="I36" s="18"/>
      <c r="J36" s="18"/>
      <c r="K36" s="157"/>
      <c r="L36" s="18"/>
      <c r="M36" s="157"/>
      <c r="N36" s="157"/>
      <c r="O36" s="18"/>
      <c r="P36" s="2"/>
    </row>
    <row r="37" spans="1:18" ht="15.75">
      <c r="A37" s="15"/>
      <c r="B37" s="17"/>
      <c r="C37" s="17"/>
      <c r="D37" s="13"/>
      <c r="E37" s="13"/>
      <c r="F37" s="13"/>
      <c r="G37" s="11"/>
      <c r="H37" s="11"/>
      <c r="I37" s="11"/>
      <c r="J37" s="11"/>
      <c r="K37" s="13"/>
      <c r="L37" s="11"/>
      <c r="M37" s="12"/>
      <c r="N37" s="11"/>
      <c r="O37" s="16"/>
      <c r="P37" s="2"/>
    </row>
    <row r="38" spans="1:18" ht="15.75">
      <c r="A38" s="15"/>
      <c r="B38" s="17"/>
      <c r="C38" s="17"/>
      <c r="D38" s="13"/>
      <c r="E38" s="13"/>
      <c r="F38" s="13"/>
      <c r="G38" s="11"/>
      <c r="H38" s="11"/>
      <c r="I38" s="11"/>
      <c r="J38" s="11"/>
      <c r="K38" s="13"/>
      <c r="L38" s="11"/>
      <c r="M38" s="12"/>
      <c r="N38" s="11"/>
      <c r="O38" s="16"/>
      <c r="P38" s="2"/>
    </row>
    <row r="39" spans="1:18" ht="12.75" customHeight="1">
      <c r="A39" s="15"/>
      <c r="B39" s="17"/>
      <c r="C39" s="17"/>
      <c r="D39" s="13"/>
      <c r="E39" s="13"/>
      <c r="F39" s="13"/>
      <c r="G39" s="11"/>
      <c r="H39" s="11"/>
      <c r="I39" s="11"/>
      <c r="J39" s="11"/>
      <c r="K39" s="11"/>
      <c r="L39" s="11"/>
      <c r="M39" s="12"/>
      <c r="N39" s="11"/>
      <c r="O39" s="16"/>
      <c r="P39" s="2"/>
    </row>
    <row r="40" spans="1:18" ht="15.75">
      <c r="A40" s="15"/>
      <c r="B40" s="14"/>
      <c r="C40" s="14"/>
      <c r="D40" s="13"/>
      <c r="E40" s="13"/>
      <c r="F40" s="13"/>
      <c r="G40" s="11"/>
      <c r="H40" s="11"/>
      <c r="I40" s="11"/>
      <c r="J40" s="11"/>
      <c r="K40" s="11"/>
      <c r="L40" s="11"/>
      <c r="M40" s="12"/>
      <c r="N40" s="11"/>
      <c r="O40" s="10"/>
      <c r="P40" s="3"/>
    </row>
    <row r="41" spans="1:1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9"/>
      <c r="M41" s="8"/>
      <c r="N41" s="8"/>
      <c r="O41" s="7"/>
      <c r="P41" s="3"/>
    </row>
    <row r="42" spans="1:18" ht="15.75">
      <c r="A42" s="2"/>
      <c r="B42" s="2"/>
      <c r="C42" s="2"/>
      <c r="D42" s="2"/>
      <c r="E42" s="2"/>
      <c r="F42" s="2"/>
      <c r="G42" s="2"/>
      <c r="H42" s="2"/>
      <c r="I42" s="6"/>
      <c r="J42" s="6"/>
      <c r="K42" s="2"/>
      <c r="L42" s="141"/>
      <c r="M42" s="141"/>
      <c r="N42" s="5"/>
      <c r="O42" s="143"/>
      <c r="P42" s="3"/>
    </row>
    <row r="43" spans="1:18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41"/>
      <c r="M43" s="141"/>
      <c r="N43" s="4"/>
      <c r="O43" s="143"/>
      <c r="P43" s="3"/>
    </row>
    <row r="44" spans="1:1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sheetProtection algorithmName="SHA-512" hashValue="k7e23C3SM1cRyiGZ32FptSsi8sjJMtPOZphn2erxZk0WPK1X2BsYkvceD4hE9BTh/qpEzjkIJ4cv+Nu9FZXxNw==" saltValue="K/dc02nBR9rr2aNdTPdweQ==" spinCount="100000" sheet="1" objects="1" scenarios="1"/>
  <mergeCells count="47">
    <mergeCell ref="E21:E22"/>
    <mergeCell ref="A24:A27"/>
    <mergeCell ref="B24:I24"/>
    <mergeCell ref="J24:K24"/>
    <mergeCell ref="B26:B27"/>
    <mergeCell ref="C26:C27"/>
    <mergeCell ref="D26:D27"/>
    <mergeCell ref="H26:H27"/>
    <mergeCell ref="J26:J27"/>
    <mergeCell ref="K26:K27"/>
    <mergeCell ref="G22:J22"/>
    <mergeCell ref="F21:F22"/>
    <mergeCell ref="L21:N21"/>
    <mergeCell ref="L22:N22"/>
    <mergeCell ref="L13:N13"/>
    <mergeCell ref="L14:N14"/>
    <mergeCell ref="L15:N15"/>
    <mergeCell ref="L42:M42"/>
    <mergeCell ref="L24:N24"/>
    <mergeCell ref="O42:O43"/>
    <mergeCell ref="L43:M43"/>
    <mergeCell ref="A32:H33"/>
    <mergeCell ref="K32:M32"/>
    <mergeCell ref="K33:N33"/>
    <mergeCell ref="D35:D36"/>
    <mergeCell ref="G35:G36"/>
    <mergeCell ref="K35:K36"/>
    <mergeCell ref="M35:M36"/>
    <mergeCell ref="N35:N36"/>
    <mergeCell ref="A34:N34"/>
    <mergeCell ref="I33:J33"/>
    <mergeCell ref="A1:N1"/>
    <mergeCell ref="A2:A22"/>
    <mergeCell ref="B2:B3"/>
    <mergeCell ref="C2:C3"/>
    <mergeCell ref="K2:K3"/>
    <mergeCell ref="L2:N3"/>
    <mergeCell ref="L11:N11"/>
    <mergeCell ref="L8:N10"/>
    <mergeCell ref="B21:B22"/>
    <mergeCell ref="C21:C22"/>
    <mergeCell ref="D21:D22"/>
    <mergeCell ref="L7:N7"/>
    <mergeCell ref="L17:N17"/>
    <mergeCell ref="L18:N18"/>
    <mergeCell ref="L12:N12"/>
    <mergeCell ref="L19:N20"/>
  </mergeCells>
  <dataValidations xWindow="1177" yWindow="425" count="2">
    <dataValidation allowBlank="1" showInputMessage="1" showErrorMessage="1" prompt="Digite nome da sua Empresa" sqref="L8" xr:uid="{00000000-0002-0000-0000-000000000000}"/>
    <dataValidation allowBlank="1" showInputMessage="1" showErrorMessage="1" prompt="Digite o Exercício de Apuração_x000a_" sqref="N4" xr:uid="{00000000-0002-0000-0000-000001000000}"/>
  </dataValidations>
  <printOptions horizontalCentered="1" verticalCentered="1"/>
  <pageMargins left="0.19685039370078741" right="0.19685039370078741" top="0.39370078740157483" bottom="0.39370078740157483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LUCRO PRESUMIDO(MODIII)031020 </vt:lpstr>
      <vt:lpstr>' LUCRO PRESUMIDO(MODIII)031020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ADALBERTO TONON</dc:creator>
  <cp:lastModifiedBy>User</cp:lastModifiedBy>
  <cp:lastPrinted>2020-10-03T20:13:40Z</cp:lastPrinted>
  <dcterms:created xsi:type="dcterms:W3CDTF">2017-12-14T17:29:44Z</dcterms:created>
  <dcterms:modified xsi:type="dcterms:W3CDTF">2020-10-03T21:47:04Z</dcterms:modified>
</cp:coreProperties>
</file>