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Plan1" sheetId="1" r:id="rId1"/>
  </sheets>
  <definedNames>
    <definedName name="_xlnm.Print_Area" localSheetId="0">'Plan1'!$A$2:$E$24</definedName>
  </definedNames>
  <calcPr fullCalcOnLoad="1"/>
</workbook>
</file>

<file path=xl/sharedStrings.xml><?xml version="1.0" encoding="utf-8"?>
<sst xmlns="http://schemas.openxmlformats.org/spreadsheetml/2006/main" count="50" uniqueCount="44">
  <si>
    <t>Fundamentação</t>
  </si>
  <si>
    <t>Data Nascimento</t>
  </si>
  <si>
    <t>Nome Servidor</t>
  </si>
  <si>
    <t>José da Silva</t>
  </si>
  <si>
    <t>não</t>
  </si>
  <si>
    <t>Masculino</t>
  </si>
  <si>
    <t>Informação dos tempos de contribuições nos diversos regimes</t>
  </si>
  <si>
    <t>Requisitos mínimos</t>
  </si>
  <si>
    <t>APOSENTADORIA POR INVALIDEZ - PROVENTOS PROPORCIONAIS PELA MÉDIA</t>
  </si>
  <si>
    <t>Feminino</t>
  </si>
  <si>
    <t>Data do Laudo Médico &gt;&gt;&gt;</t>
  </si>
  <si>
    <t>CTC emitida pelo INSS &gt;&gt;&gt;</t>
  </si>
  <si>
    <t>CTC emitida por outro RPPS &gt;&gt;&gt;</t>
  </si>
  <si>
    <t>CTC emitida pelo RPPS atual &gt;&gt;&gt;</t>
  </si>
  <si>
    <t>TEMPO TOTAL &gt;&gt;&gt;</t>
  </si>
  <si>
    <t xml:space="preserve">Aposentadoria proporcional no percentual de &gt;&gt;&gt; </t>
  </si>
  <si>
    <t>Tempo necessário para aposentadoria integral (10950 para mulher e 12775 para homem) &gt;&gt;&gt;</t>
  </si>
  <si>
    <r>
      <t>Reajuste dos proventos:</t>
    </r>
    <r>
      <rPr>
        <sz val="8"/>
        <rFont val="Arial"/>
        <family val="2"/>
      </rPr>
      <t xml:space="preserve"> Dar-se-a na mesma data em que ocorrer o reajuste do RGPS, de acordo com a variação do índice definido pelo Ente da Federação. Na ausência de definição do índice de reajustamento pelo Ente, os benefícios serão corrigidos pelos mesmos índices aplicados aos Benefícios do RGPS</t>
    </r>
  </si>
  <si>
    <t>REGRA PERMANENTE</t>
  </si>
  <si>
    <t xml:space="preserve"> Art. 40, § 1º, I, CF/88, na nova redação dada pela EC 41/2004</t>
  </si>
  <si>
    <t>Data da aposentadoria - a mesma do laudo médico &gt;&gt;&gt;</t>
  </si>
  <si>
    <t>Idade do servidor na data da aposentadoria &gt;&gt;&gt;</t>
  </si>
  <si>
    <t>sim</t>
  </si>
  <si>
    <t>Apresentou laudo médico de invalidez ?</t>
  </si>
  <si>
    <t>Proventos:</t>
  </si>
  <si>
    <t>Ser acometido por Invalidez permanente</t>
  </si>
  <si>
    <r>
      <t>Proporcionais</t>
    </r>
    <r>
      <rPr>
        <sz val="8"/>
        <rFont val="Arial"/>
        <family val="2"/>
      </rPr>
      <t xml:space="preserve"> para invalidez permanente comum e </t>
    </r>
    <r>
      <rPr>
        <b/>
        <sz val="8"/>
        <rFont val="Arial"/>
        <family val="2"/>
      </rPr>
      <t>integrais</t>
    </r>
    <r>
      <rPr>
        <sz val="8"/>
        <rFont val="Arial"/>
        <family val="2"/>
      </rPr>
      <t>, quando a invalidez permanente for decorrente de acidente em serviço; moléstia profissional ou doença grave, contagiosa ou incurável, na forma da Lei</t>
    </r>
  </si>
  <si>
    <t>APOSENTADORIA POR INVALIDEZ COM PROVENTOS PROPORCIONAIS NO VALOR DE R$-</t>
  </si>
  <si>
    <t>Sexo - selecione a opção &gt;&gt;&gt;</t>
  </si>
  <si>
    <t>Data Admissão Serv. Público &gt;&gt;&gt;</t>
  </si>
  <si>
    <t xml:space="preserve">Composição dos proventos </t>
  </si>
  <si>
    <r>
      <t>Forma de cálculo:</t>
    </r>
    <r>
      <rPr>
        <sz val="8"/>
        <rFont val="Arial"/>
        <family val="2"/>
      </rPr>
      <t xml:space="preserve"> Média aritmética das maiores remunerações utilizadas como base de cálculo das contribuições do servidor aos regimes a que esteve vinculado, correspondentes a 80% do período contributivo desde julho de 1994, respeitando, em qualquer hipótese, como teto, a remuneração do servidor no cargo efetivo do mês em que se der a concessão do benefício.       </t>
    </r>
  </si>
  <si>
    <t>O valor do benefício não pode exceder a remuneração do cargo efetivo</t>
  </si>
  <si>
    <t>Inclusão de parcelas temporárias (apenas para efeito do cálculo pela média)</t>
  </si>
  <si>
    <t>Tipo</t>
  </si>
  <si>
    <t>Sim ou Não</t>
  </si>
  <si>
    <t>Fundamentação legal da instituição (Lei do Ente)</t>
  </si>
  <si>
    <t>Adicional de insalubridade</t>
  </si>
  <si>
    <t>Gratificação de chefia</t>
  </si>
  <si>
    <t>Carga horária suplementar</t>
  </si>
  <si>
    <t>Outras</t>
  </si>
  <si>
    <r>
      <t>INFORMAR</t>
    </r>
    <r>
      <rPr>
        <sz val="8"/>
        <rFont val="Arial"/>
        <family val="2"/>
      </rPr>
      <t xml:space="preserve"> - Média aritmética das maiores remunerações utilizadas como base de cálculo das contribuições do servidor aos regimes a que esteve vinculado, correspondentes a 80% do período contributivo desde julho de 1994 </t>
    </r>
    <r>
      <rPr>
        <sz val="8"/>
        <color indexed="10"/>
        <rFont val="Arial"/>
        <family val="2"/>
      </rPr>
      <t>(Se houver previsão legal, as parcelas temporárias de local de trabalho serão consideradas para efeito do cálculo da média) &gt;&gt;&gt;&gt;&gt;&gt;</t>
    </r>
  </si>
  <si>
    <r>
      <t xml:space="preserve">INFORMAR </t>
    </r>
    <r>
      <rPr>
        <sz val="8"/>
        <rFont val="Arial"/>
        <family val="2"/>
      </rPr>
      <t xml:space="preserve">- Última Remuneração do servidor no cargo efetivo (constituída pelo vencimento e vantagens pecuniárias permanentes estabelecidas em lei, acrescido dos adicionais de caráter individual e das vantagens pessoais permanentes) </t>
    </r>
    <r>
      <rPr>
        <sz val="8"/>
        <color indexed="10"/>
        <rFont val="Arial"/>
        <family val="2"/>
      </rPr>
      <t>Vedada a inclusão de parcelas temporárias de local de trabalho   &gt;&gt;&gt;&gt;&gt;&gt;&gt;</t>
    </r>
    <r>
      <rPr>
        <sz val="8"/>
        <rFont val="Arial"/>
        <family val="2"/>
      </rPr>
      <t xml:space="preserve">
</t>
    </r>
  </si>
  <si>
    <r>
      <t xml:space="preserve">Dados do servidor  - Informar o solicitado nas células de cor branca </t>
    </r>
    <r>
      <rPr>
        <b/>
        <sz val="10"/>
        <color indexed="10"/>
        <rFont val="Arial"/>
        <family val="2"/>
      </rPr>
      <t>(informações obrigatórias)</t>
    </r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</si>
</sst>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mm/yyyy"/>
    <numFmt numFmtId="175" formatCode="&quot;R$ &quot;#,##0.00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</numFmts>
  <fonts count="46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color indexed="10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/>
    </xf>
    <xf numFmtId="4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4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2" fillId="33" borderId="10" xfId="0" applyFont="1" applyFill="1" applyBorder="1" applyAlignment="1">
      <alignment horizontal="left" vertical="center"/>
    </xf>
    <xf numFmtId="3" fontId="2" fillId="0" borderId="11" xfId="0" applyNumberFormat="1" applyFont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>
      <alignment horizontal="right" vertical="center"/>
    </xf>
    <xf numFmtId="3" fontId="2" fillId="34" borderId="10" xfId="0" applyNumberFormat="1" applyFont="1" applyFill="1" applyBorder="1" applyAlignment="1" applyProtection="1">
      <alignment horizontal="center" vertical="center" wrapText="1"/>
      <protection/>
    </xf>
    <xf numFmtId="14" fontId="4" fillId="0" borderId="0" xfId="0" applyNumberFormat="1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2" fillId="34" borderId="10" xfId="0" applyFont="1" applyFill="1" applyBorder="1" applyAlignment="1">
      <alignment horizontal="center"/>
    </xf>
    <xf numFmtId="3" fontId="4" fillId="0" borderId="0" xfId="0" applyNumberFormat="1" applyFont="1" applyAlignment="1" applyProtection="1">
      <alignment vertical="top"/>
      <protection locked="0"/>
    </xf>
    <xf numFmtId="4" fontId="4" fillId="0" borderId="0" xfId="0" applyNumberFormat="1" applyFont="1" applyAlignment="1" applyProtection="1">
      <alignment vertical="top"/>
      <protection locked="0"/>
    </xf>
    <xf numFmtId="3" fontId="3" fillId="0" borderId="0" xfId="0" applyNumberFormat="1" applyFont="1" applyAlignment="1" applyProtection="1">
      <alignment vertical="top"/>
      <protection locked="0"/>
    </xf>
    <xf numFmtId="4" fontId="3" fillId="0" borderId="0" xfId="0" applyNumberFormat="1" applyFont="1" applyAlignment="1" applyProtection="1">
      <alignment vertical="top"/>
      <protection locked="0"/>
    </xf>
    <xf numFmtId="0" fontId="2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5" fontId="7" fillId="0" borderId="0" xfId="0" applyNumberFormat="1" applyFont="1" applyBorder="1" applyAlignment="1" applyProtection="1">
      <alignment horizontal="center" vertical="center"/>
      <protection locked="0"/>
    </xf>
    <xf numFmtId="4" fontId="0" fillId="35" borderId="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3" xfId="0" applyNumberFormat="1" applyFont="1" applyBorder="1" applyAlignment="1" applyProtection="1">
      <alignment horizontal="center" vertical="center"/>
      <protection locked="0"/>
    </xf>
    <xf numFmtId="3" fontId="2" fillId="0" borderId="10" xfId="0" applyNumberFormat="1" applyFont="1" applyBorder="1" applyAlignment="1" applyProtection="1">
      <alignment horizontal="center" vertical="center"/>
      <protection locked="0"/>
    </xf>
    <xf numFmtId="3" fontId="2" fillId="34" borderId="10" xfId="0" applyNumberFormat="1" applyFont="1" applyFill="1" applyBorder="1" applyAlignment="1">
      <alignment horizontal="center" vertical="center" wrapText="1"/>
    </xf>
    <xf numFmtId="22" fontId="0" fillId="0" borderId="0" xfId="0" applyNumberFormat="1" applyFont="1" applyAlignment="1" applyProtection="1">
      <alignment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4" fontId="2" fillId="0" borderId="10" xfId="0" applyNumberFormat="1" applyFont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 horizontal="right" vertical="center"/>
    </xf>
    <xf numFmtId="10" fontId="7" fillId="34" borderId="12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>
      <alignment horizontal="left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4" fontId="5" fillId="35" borderId="16" xfId="0" applyNumberFormat="1" applyFont="1" applyFill="1" applyBorder="1" applyAlignment="1" applyProtection="1">
      <alignment horizontal="center" vertical="center"/>
      <protection locked="0"/>
    </xf>
    <xf numFmtId="4" fontId="5" fillId="35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 applyProtection="1">
      <alignment horizontal="center" vertical="center"/>
      <protection locked="0"/>
    </xf>
    <xf numFmtId="4" fontId="5" fillId="36" borderId="16" xfId="0" applyNumberFormat="1" applyFont="1" applyFill="1" applyBorder="1" applyAlignment="1">
      <alignment horizontal="center" vertical="center" wrapText="1"/>
    </xf>
    <xf numFmtId="4" fontId="1" fillId="37" borderId="18" xfId="0" applyNumberFormat="1" applyFont="1" applyFill="1" applyBorder="1" applyAlignment="1">
      <alignment horizontal="center" vertical="center" wrapText="1"/>
    </xf>
    <xf numFmtId="4" fontId="1" fillId="37" borderId="19" xfId="0" applyNumberFormat="1" applyFont="1" applyFill="1" applyBorder="1" applyAlignment="1">
      <alignment horizontal="center" vertical="center"/>
    </xf>
    <xf numFmtId="4" fontId="1" fillId="37" borderId="20" xfId="0" applyNumberFormat="1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10" fontId="1" fillId="33" borderId="28" xfId="0" applyNumberFormat="1" applyFont="1" applyFill="1" applyBorder="1" applyAlignment="1">
      <alignment horizontal="justify" vertical="distributed" wrapText="1"/>
    </xf>
    <xf numFmtId="0" fontId="0" fillId="33" borderId="29" xfId="0" applyFont="1" applyFill="1" applyBorder="1" applyAlignment="1">
      <alignment horizontal="justify" vertical="distributed"/>
    </xf>
    <xf numFmtId="0" fontId="0" fillId="0" borderId="30" xfId="0" applyBorder="1" applyAlignment="1">
      <alignment/>
    </xf>
    <xf numFmtId="3" fontId="2" fillId="33" borderId="21" xfId="0" applyNumberFormat="1" applyFont="1" applyFill="1" applyBorder="1" applyAlignment="1">
      <alignment horizontal="right" vertical="center" wrapText="1"/>
    </xf>
    <xf numFmtId="3" fontId="2" fillId="33" borderId="17" xfId="0" applyNumberFormat="1" applyFont="1" applyFill="1" applyBorder="1" applyAlignment="1">
      <alignment horizontal="right" vertical="center" wrapText="1"/>
    </xf>
    <xf numFmtId="0" fontId="0" fillId="0" borderId="17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right" vertical="center"/>
    </xf>
    <xf numFmtId="0" fontId="11" fillId="33" borderId="32" xfId="0" applyFont="1" applyFill="1" applyBorder="1" applyAlignment="1">
      <alignment horizontal="right" vertical="center"/>
    </xf>
    <xf numFmtId="0" fontId="11" fillId="0" borderId="33" xfId="0" applyFont="1" applyBorder="1" applyAlignment="1">
      <alignment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5" fillId="38" borderId="36" xfId="0" applyFont="1" applyFill="1" applyBorder="1" applyAlignment="1">
      <alignment horizontal="center" vertical="center"/>
    </xf>
    <xf numFmtId="0" fontId="5" fillId="38" borderId="37" xfId="0" applyFont="1" applyFill="1" applyBorder="1" applyAlignment="1">
      <alignment horizontal="center" vertical="center"/>
    </xf>
    <xf numFmtId="0" fontId="5" fillId="38" borderId="38" xfId="0" applyFont="1" applyFill="1" applyBorder="1" applyAlignment="1">
      <alignment horizontal="center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9" xfId="0" applyFont="1" applyBorder="1" applyAlignment="1" applyProtection="1">
      <alignment horizontal="left" vertical="center"/>
      <protection locked="0"/>
    </xf>
    <xf numFmtId="0" fontId="2" fillId="33" borderId="35" xfId="0" applyFont="1" applyFill="1" applyBorder="1" applyAlignment="1">
      <alignment horizontal="left" vertical="center"/>
    </xf>
    <xf numFmtId="0" fontId="2" fillId="33" borderId="35" xfId="0" applyFont="1" applyFill="1" applyBorder="1" applyAlignment="1">
      <alignment/>
    </xf>
    <xf numFmtId="0" fontId="2" fillId="33" borderId="33" xfId="0" applyFont="1" applyFill="1" applyBorder="1" applyAlignment="1">
      <alignment/>
    </xf>
    <xf numFmtId="0" fontId="5" fillId="37" borderId="34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14" fontId="2" fillId="0" borderId="34" xfId="0" applyNumberFormat="1" applyFont="1" applyBorder="1" applyAlignment="1" applyProtection="1">
      <alignment horizontal="left" vertical="center"/>
      <protection locked="0"/>
    </xf>
    <xf numFmtId="14" fontId="2" fillId="0" borderId="33" xfId="0" applyNumberFormat="1" applyFont="1" applyBorder="1" applyAlignment="1" applyProtection="1">
      <alignment horizontal="left" vertical="center"/>
      <protection locked="0"/>
    </xf>
    <xf numFmtId="0" fontId="2" fillId="33" borderId="34" xfId="0" applyFont="1" applyFill="1" applyBorder="1" applyAlignment="1">
      <alignment horizontal="left" vertical="distributed"/>
    </xf>
    <xf numFmtId="0" fontId="0" fillId="0" borderId="35" xfId="0" applyBorder="1" applyAlignment="1">
      <alignment horizontal="left" vertical="distributed"/>
    </xf>
    <xf numFmtId="0" fontId="0" fillId="0" borderId="33" xfId="0" applyBorder="1" applyAlignment="1">
      <alignment horizontal="left" vertical="distributed"/>
    </xf>
    <xf numFmtId="0" fontId="1" fillId="33" borderId="34" xfId="0" applyFont="1" applyFill="1" applyBorder="1" applyAlignment="1">
      <alignment horizontal="left" vertical="distributed"/>
    </xf>
    <xf numFmtId="0" fontId="0" fillId="0" borderId="35" xfId="0" applyFont="1" applyBorder="1" applyAlignment="1">
      <alignment horizontal="left" vertical="distributed"/>
    </xf>
    <xf numFmtId="0" fontId="0" fillId="0" borderId="33" xfId="0" applyFont="1" applyBorder="1" applyAlignment="1">
      <alignment horizontal="left" vertical="distributed"/>
    </xf>
    <xf numFmtId="10" fontId="1" fillId="33" borderId="28" xfId="0" applyNumberFormat="1" applyFont="1" applyFill="1" applyBorder="1" applyAlignment="1">
      <alignment horizontal="left" vertical="distributed" wrapText="1"/>
    </xf>
    <xf numFmtId="0" fontId="0" fillId="0" borderId="29" xfId="0" applyBorder="1" applyAlignment="1">
      <alignment/>
    </xf>
    <xf numFmtId="0" fontId="6" fillId="36" borderId="16" xfId="0" applyFont="1" applyFill="1" applyBorder="1" applyAlignment="1">
      <alignment horizontal="right" vertical="center" wrapText="1"/>
    </xf>
    <xf numFmtId="0" fontId="5" fillId="37" borderId="35" xfId="0" applyFont="1" applyFill="1" applyBorder="1" applyAlignment="1">
      <alignment vertical="center"/>
    </xf>
    <xf numFmtId="0" fontId="5" fillId="37" borderId="33" xfId="0" applyFont="1" applyFill="1" applyBorder="1" applyAlignment="1">
      <alignment vertical="center"/>
    </xf>
    <xf numFmtId="3" fontId="0" fillId="33" borderId="10" xfId="0" applyNumberFormat="1" applyFill="1" applyBorder="1" applyAlignment="1">
      <alignment horizontal="right" vertical="center" wrapText="1"/>
    </xf>
    <xf numFmtId="10" fontId="5" fillId="37" borderId="28" xfId="0" applyNumberFormat="1" applyFont="1" applyFill="1" applyBorder="1" applyAlignment="1">
      <alignment horizontal="center" vertical="center" wrapText="1"/>
    </xf>
    <xf numFmtId="10" fontId="5" fillId="37" borderId="29" xfId="0" applyNumberFormat="1" applyFont="1" applyFill="1" applyBorder="1" applyAlignment="1">
      <alignment horizontal="center" vertical="center"/>
    </xf>
    <xf numFmtId="10" fontId="5" fillId="37" borderId="30" xfId="0" applyNumberFormat="1" applyFont="1" applyFill="1" applyBorder="1" applyAlignment="1">
      <alignment horizontal="center" vertical="center"/>
    </xf>
    <xf numFmtId="3" fontId="7" fillId="33" borderId="12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8" fillId="33" borderId="16" xfId="0" applyFont="1" applyFill="1" applyBorder="1" applyAlignment="1">
      <alignment horizontal="justify" vertical="distributed" wrapText="1"/>
    </xf>
    <xf numFmtId="0" fontId="2" fillId="33" borderId="16" xfId="0" applyFont="1" applyFill="1" applyBorder="1" applyAlignment="1">
      <alignment horizontal="justify" vertical="distributed"/>
    </xf>
    <xf numFmtId="10" fontId="8" fillId="33" borderId="16" xfId="0" applyNumberFormat="1" applyFont="1" applyFill="1" applyBorder="1" applyAlignment="1">
      <alignment horizontal="justify" vertical="distributed"/>
    </xf>
    <xf numFmtId="0" fontId="0" fillId="0" borderId="16" xfId="0" applyBorder="1" applyAlignment="1">
      <alignment horizontal="justify" vertical="distributed"/>
    </xf>
    <xf numFmtId="0" fontId="0" fillId="0" borderId="10" xfId="0" applyBorder="1" applyAlignment="1">
      <alignment horizontal="right" vertical="center" wrapText="1"/>
    </xf>
    <xf numFmtId="3" fontId="2" fillId="33" borderId="40" xfId="0" applyNumberFormat="1" applyFont="1" applyFill="1" applyBorder="1" applyAlignment="1">
      <alignment horizontal="right" vertical="center" wrapText="1"/>
    </xf>
    <xf numFmtId="3" fontId="2" fillId="33" borderId="41" xfId="0" applyNumberFormat="1" applyFont="1" applyFill="1" applyBorder="1" applyAlignment="1">
      <alignment horizontal="right" vertical="center" wrapText="1"/>
    </xf>
    <xf numFmtId="0" fontId="0" fillId="0" borderId="41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BreakPreview" zoomScaleSheetLayoutView="100" zoomScalePageLayoutView="0" workbookViewId="0" topLeftCell="A1">
      <selection activeCell="E16" sqref="E16"/>
    </sheetView>
  </sheetViews>
  <sheetFormatPr defaultColWidth="8.8515625" defaultRowHeight="15" customHeight="1"/>
  <cols>
    <col min="1" max="1" width="14.28125" style="1" customWidth="1"/>
    <col min="2" max="2" width="23.8515625" style="1" customWidth="1"/>
    <col min="3" max="3" width="14.00390625" style="1" customWidth="1"/>
    <col min="4" max="4" width="29.421875" style="1" customWidth="1"/>
    <col min="5" max="5" width="24.140625" style="1" customWidth="1"/>
    <col min="6" max="6" width="0.13671875" style="1" hidden="1" customWidth="1"/>
    <col min="7" max="7" width="0.13671875" style="3" hidden="1" customWidth="1"/>
    <col min="8" max="8" width="10.28125" style="3" hidden="1" customWidth="1"/>
    <col min="9" max="9" width="4.8515625" style="3" customWidth="1"/>
    <col min="10" max="10" width="9.00390625" style="3" customWidth="1"/>
    <col min="11" max="11" width="8.421875" style="4" customWidth="1"/>
    <col min="12" max="12" width="13.421875" style="1" customWidth="1"/>
    <col min="13" max="13" width="17.8515625" style="1" customWidth="1"/>
    <col min="14" max="16384" width="8.8515625" style="1" customWidth="1"/>
  </cols>
  <sheetData>
    <row r="1" spans="1:5" ht="15" customHeight="1" thickBot="1">
      <c r="A1" s="75" t="s">
        <v>18</v>
      </c>
      <c r="B1" s="76"/>
      <c r="C1" s="76"/>
      <c r="D1" s="76"/>
      <c r="E1" s="77"/>
    </row>
    <row r="2" spans="1:6" ht="12.75" customHeight="1" thickBot="1">
      <c r="A2" s="81" t="s">
        <v>8</v>
      </c>
      <c r="B2" s="82"/>
      <c r="C2" s="82"/>
      <c r="D2" s="82"/>
      <c r="E2" s="83"/>
      <c r="F2" s="2"/>
    </row>
    <row r="3" spans="1:11" ht="15" customHeight="1" thickBot="1">
      <c r="A3" s="28" t="s">
        <v>0</v>
      </c>
      <c r="B3" s="86" t="s">
        <v>19</v>
      </c>
      <c r="C3" s="87"/>
      <c r="D3" s="87"/>
      <c r="E3" s="88"/>
      <c r="F3" s="5"/>
      <c r="G3" s="13"/>
      <c r="H3" s="13"/>
      <c r="I3" s="13"/>
      <c r="J3" s="13"/>
      <c r="K3" s="14"/>
    </row>
    <row r="4" spans="1:11" ht="16.5" customHeight="1" thickBot="1">
      <c r="A4" s="28" t="s">
        <v>7</v>
      </c>
      <c r="B4" s="94" t="s">
        <v>25</v>
      </c>
      <c r="C4" s="95"/>
      <c r="D4" s="95"/>
      <c r="E4" s="96"/>
      <c r="F4" s="5"/>
      <c r="G4" s="13"/>
      <c r="H4" s="13"/>
      <c r="I4" s="13"/>
      <c r="J4" s="13"/>
      <c r="K4" s="14"/>
    </row>
    <row r="5" spans="1:11" ht="25.5" customHeight="1" thickBot="1">
      <c r="A5" s="29" t="s">
        <v>24</v>
      </c>
      <c r="B5" s="97" t="s">
        <v>26</v>
      </c>
      <c r="C5" s="98"/>
      <c r="D5" s="98"/>
      <c r="E5" s="99"/>
      <c r="F5" s="5"/>
      <c r="G5" s="13"/>
      <c r="H5" s="13"/>
      <c r="I5" s="13"/>
      <c r="J5" s="13"/>
      <c r="K5" s="14"/>
    </row>
    <row r="6" spans="1:11" ht="15" customHeight="1" thickBot="1">
      <c r="A6" s="89" t="s">
        <v>43</v>
      </c>
      <c r="B6" s="90"/>
      <c r="C6" s="90"/>
      <c r="D6" s="90"/>
      <c r="E6" s="91"/>
      <c r="F6" s="5"/>
      <c r="G6" s="13"/>
      <c r="H6" s="13"/>
      <c r="I6" s="13"/>
      <c r="J6" s="13"/>
      <c r="K6" s="14"/>
    </row>
    <row r="7" spans="1:11" ht="15" customHeight="1" thickBot="1">
      <c r="A7" s="15" t="s">
        <v>2</v>
      </c>
      <c r="B7" s="84" t="s">
        <v>3</v>
      </c>
      <c r="C7" s="85"/>
      <c r="D7" s="39" t="s">
        <v>28</v>
      </c>
      <c r="E7" s="37" t="s">
        <v>5</v>
      </c>
      <c r="F7" s="5"/>
      <c r="G7" s="25" t="s">
        <v>5</v>
      </c>
      <c r="H7" s="25"/>
      <c r="I7" s="13"/>
      <c r="J7" s="13"/>
      <c r="K7" s="14"/>
    </row>
    <row r="8" spans="1:11" ht="15" customHeight="1" thickBot="1">
      <c r="A8" s="15" t="s">
        <v>1</v>
      </c>
      <c r="B8" s="92">
        <v>23802</v>
      </c>
      <c r="C8" s="93"/>
      <c r="D8" s="39" t="s">
        <v>29</v>
      </c>
      <c r="E8" s="38">
        <v>34408</v>
      </c>
      <c r="F8" s="5"/>
      <c r="G8" s="25" t="s">
        <v>9</v>
      </c>
      <c r="H8" s="25"/>
      <c r="I8" s="13"/>
      <c r="J8" s="13"/>
      <c r="K8" s="14"/>
    </row>
    <row r="9" spans="1:12" ht="15" customHeight="1" thickBot="1">
      <c r="A9" s="73" t="s">
        <v>23</v>
      </c>
      <c r="B9" s="74"/>
      <c r="C9" s="48" t="s">
        <v>22</v>
      </c>
      <c r="D9" s="17" t="s">
        <v>10</v>
      </c>
      <c r="E9" s="38">
        <v>39273</v>
      </c>
      <c r="F9" s="6"/>
      <c r="G9" s="35">
        <f>YEAR(E10)-YEAR(B8)-1+IF(DATE(1901,MONTH(B8),DAY(B8))-DATE(1901,MONTH(E10),DAY(E10))&lt;=0,1,0)</f>
        <v>42</v>
      </c>
      <c r="H9" s="25"/>
      <c r="I9" s="13"/>
      <c r="J9" s="13"/>
      <c r="K9" s="21"/>
      <c r="L9" s="20"/>
    </row>
    <row r="10" spans="1:12" ht="15" customHeight="1" thickBot="1">
      <c r="A10" s="78" t="s">
        <v>20</v>
      </c>
      <c r="B10" s="79"/>
      <c r="C10" s="79"/>
      <c r="D10" s="80"/>
      <c r="E10" s="38">
        <v>39273</v>
      </c>
      <c r="F10" s="6"/>
      <c r="G10" s="24"/>
      <c r="H10" s="25"/>
      <c r="I10" s="13"/>
      <c r="J10" s="13"/>
      <c r="K10" s="21"/>
      <c r="L10" s="20"/>
    </row>
    <row r="11" spans="1:12" ht="15" customHeight="1" thickBot="1">
      <c r="A11" s="78" t="s">
        <v>21</v>
      </c>
      <c r="B11" s="79"/>
      <c r="C11" s="79"/>
      <c r="D11" s="80"/>
      <c r="E11" s="23">
        <f>IF(B8=0," ",IF(B8&gt;0,G9))</f>
        <v>42</v>
      </c>
      <c r="F11" s="5"/>
      <c r="G11" s="24">
        <f>IF(C9="sim",1,IF(C9="não",0))</f>
        <v>1</v>
      </c>
      <c r="H11" s="25" t="s">
        <v>22</v>
      </c>
      <c r="I11" s="13"/>
      <c r="J11" s="13"/>
      <c r="K11" s="19"/>
      <c r="L11" s="20"/>
    </row>
    <row r="12" spans="1:12" ht="15" customHeight="1" thickBot="1">
      <c r="A12" s="89" t="s">
        <v>6</v>
      </c>
      <c r="B12" s="103"/>
      <c r="C12" s="103"/>
      <c r="D12" s="103"/>
      <c r="E12" s="104"/>
      <c r="F12" s="6"/>
      <c r="G12" s="24">
        <f>SUM(G11)</f>
        <v>1</v>
      </c>
      <c r="H12" s="25" t="s">
        <v>4</v>
      </c>
      <c r="I12" s="13"/>
      <c r="J12" s="13"/>
      <c r="K12" s="21"/>
      <c r="L12" s="20"/>
    </row>
    <row r="13" spans="1:12" ht="12.75" customHeight="1">
      <c r="A13" s="116" t="s">
        <v>11</v>
      </c>
      <c r="B13" s="117"/>
      <c r="C13" s="118"/>
      <c r="D13" s="119"/>
      <c r="E13" s="16">
        <v>3970</v>
      </c>
      <c r="F13" s="7"/>
      <c r="G13" s="24"/>
      <c r="H13" s="25"/>
      <c r="K13" s="22"/>
      <c r="L13" s="20"/>
    </row>
    <row r="14" spans="1:8" ht="11.25" customHeight="1" thickBot="1">
      <c r="A14" s="67" t="s">
        <v>12</v>
      </c>
      <c r="B14" s="68"/>
      <c r="C14" s="69"/>
      <c r="D14" s="70"/>
      <c r="E14" s="32">
        <v>0</v>
      </c>
      <c r="F14" s="7"/>
      <c r="G14" s="26"/>
      <c r="H14" s="27"/>
    </row>
    <row r="15" spans="1:6" ht="14.25" customHeight="1" thickBot="1">
      <c r="A15" s="71" t="s">
        <v>13</v>
      </c>
      <c r="B15" s="71"/>
      <c r="C15" s="72"/>
      <c r="D15" s="72"/>
      <c r="E15" s="33">
        <v>4865</v>
      </c>
      <c r="F15" s="7"/>
    </row>
    <row r="16" spans="1:6" ht="12.75" customHeight="1" thickBot="1">
      <c r="A16" s="71" t="s">
        <v>14</v>
      </c>
      <c r="B16" s="71"/>
      <c r="C16" s="115"/>
      <c r="D16" s="115"/>
      <c r="E16" s="34">
        <f>SUM(E13:E15)</f>
        <v>8835</v>
      </c>
      <c r="F16" s="8"/>
    </row>
    <row r="17" spans="1:6" ht="15.75" customHeight="1" thickBot="1">
      <c r="A17" s="71" t="s">
        <v>16</v>
      </c>
      <c r="B17" s="105"/>
      <c r="C17" s="105"/>
      <c r="D17" s="105"/>
      <c r="E17" s="18">
        <f>IF(E7="masculino",12775,IF(E7="feminino",10950))</f>
        <v>12775</v>
      </c>
      <c r="F17" s="9"/>
    </row>
    <row r="18" spans="1:6" ht="15" customHeight="1" thickBot="1">
      <c r="A18" s="109" t="s">
        <v>15</v>
      </c>
      <c r="B18" s="110"/>
      <c r="C18" s="110"/>
      <c r="D18" s="110"/>
      <c r="E18" s="40">
        <f>IF(E16/E17&gt;100%,100%,E16/E17)</f>
        <v>0.6915851272015655</v>
      </c>
      <c r="F18" s="10"/>
    </row>
    <row r="19" spans="1:6" ht="15" customHeight="1" thickBot="1" thickTop="1">
      <c r="A19" s="106" t="s">
        <v>30</v>
      </c>
      <c r="B19" s="107"/>
      <c r="C19" s="107"/>
      <c r="D19" s="107"/>
      <c r="E19" s="108"/>
      <c r="F19" s="11"/>
    </row>
    <row r="20" spans="1:6" ht="35.25" customHeight="1" thickBot="1" thickTop="1">
      <c r="A20" s="64" t="s">
        <v>31</v>
      </c>
      <c r="B20" s="65"/>
      <c r="C20" s="65"/>
      <c r="D20" s="65"/>
      <c r="E20" s="66"/>
      <c r="F20" s="11"/>
    </row>
    <row r="21" spans="1:5" ht="48" customHeight="1" thickBot="1" thickTop="1">
      <c r="A21" s="113" t="s">
        <v>41</v>
      </c>
      <c r="B21" s="114"/>
      <c r="C21" s="114"/>
      <c r="D21" s="114"/>
      <c r="E21" s="46">
        <v>1790</v>
      </c>
    </row>
    <row r="22" spans="1:6" ht="37.5" customHeight="1" thickBot="1" thickTop="1">
      <c r="A22" s="111" t="s">
        <v>42</v>
      </c>
      <c r="B22" s="112"/>
      <c r="C22" s="112"/>
      <c r="D22" s="112"/>
      <c r="E22" s="47">
        <v>1500</v>
      </c>
      <c r="F22" s="12"/>
    </row>
    <row r="23" spans="1:8" ht="30" customHeight="1" thickBot="1" thickTop="1">
      <c r="A23" s="102" t="s">
        <v>27</v>
      </c>
      <c r="B23" s="102"/>
      <c r="C23" s="102"/>
      <c r="D23" s="102"/>
      <c r="E23" s="49">
        <f>IF(G11&lt;1,"FALTA REQUISITO PARA CONCESSÃO",IF(G11=1,H23))</f>
        <v>1037.3776908023483</v>
      </c>
      <c r="F23" s="36"/>
      <c r="G23" s="31">
        <f>IF(E21&lt;E22,E21*E18,E22*E18)</f>
        <v>1037.3776908023483</v>
      </c>
      <c r="H23" s="30">
        <f>IF(G23&lt;380,"PISO SALARIAL DO ENTE OU SALÁRIO MÍNIMO",G23)</f>
        <v>1037.3776908023483</v>
      </c>
    </row>
    <row r="24" spans="1:6" ht="35.25" customHeight="1" thickBot="1" thickTop="1">
      <c r="A24" s="100" t="s">
        <v>17</v>
      </c>
      <c r="B24" s="101"/>
      <c r="C24" s="101"/>
      <c r="D24" s="101"/>
      <c r="E24" s="66"/>
      <c r="F24" s="11"/>
    </row>
    <row r="25" spans="1:6" ht="15" customHeight="1" thickTop="1">
      <c r="A25" s="50" t="s">
        <v>32</v>
      </c>
      <c r="B25" s="51"/>
      <c r="C25" s="51"/>
      <c r="D25" s="51"/>
      <c r="E25" s="52"/>
      <c r="F25" s="5"/>
    </row>
    <row r="26" spans="1:5" ht="15" customHeight="1">
      <c r="A26" s="53" t="s">
        <v>33</v>
      </c>
      <c r="B26" s="41" t="s">
        <v>34</v>
      </c>
      <c r="C26" s="41" t="s">
        <v>35</v>
      </c>
      <c r="D26" s="56" t="s">
        <v>36</v>
      </c>
      <c r="E26" s="57"/>
    </row>
    <row r="27" spans="1:5" ht="15" customHeight="1">
      <c r="A27" s="54"/>
      <c r="B27" s="42" t="s">
        <v>37</v>
      </c>
      <c r="C27" s="43" t="s">
        <v>4</v>
      </c>
      <c r="D27" s="58"/>
      <c r="E27" s="59"/>
    </row>
    <row r="28" spans="1:5" ht="15" customHeight="1">
      <c r="A28" s="54"/>
      <c r="B28" s="42" t="s">
        <v>38</v>
      </c>
      <c r="C28" s="43" t="s">
        <v>4</v>
      </c>
      <c r="D28" s="58"/>
      <c r="E28" s="59"/>
    </row>
    <row r="29" spans="1:5" ht="15" customHeight="1">
      <c r="A29" s="54"/>
      <c r="B29" s="42" t="s">
        <v>39</v>
      </c>
      <c r="C29" s="43" t="s">
        <v>4</v>
      </c>
      <c r="D29" s="60"/>
      <c r="E29" s="61"/>
    </row>
    <row r="30" spans="1:5" ht="15" customHeight="1" thickBot="1">
      <c r="A30" s="55"/>
      <c r="B30" s="44" t="s">
        <v>40</v>
      </c>
      <c r="C30" s="45" t="s">
        <v>4</v>
      </c>
      <c r="D30" s="62"/>
      <c r="E30" s="63"/>
    </row>
  </sheetData>
  <sheetProtection password="E884" sheet="1" objects="1" scenarios="1"/>
  <protectedRanges>
    <protectedRange password="CC3D" sqref="B7:C7" name="Intervalo1"/>
  </protectedRanges>
  <mergeCells count="31">
    <mergeCell ref="A22:D22"/>
    <mergeCell ref="A21:D21"/>
    <mergeCell ref="A16:D16"/>
    <mergeCell ref="A13:D13"/>
    <mergeCell ref="A6:E6"/>
    <mergeCell ref="B8:C8"/>
    <mergeCell ref="B4:E4"/>
    <mergeCell ref="B5:E5"/>
    <mergeCell ref="A24:E24"/>
    <mergeCell ref="A23:D23"/>
    <mergeCell ref="A12:E12"/>
    <mergeCell ref="A17:D17"/>
    <mergeCell ref="A19:E19"/>
    <mergeCell ref="A18:D18"/>
    <mergeCell ref="A20:E20"/>
    <mergeCell ref="A14:D14"/>
    <mergeCell ref="A15:D15"/>
    <mergeCell ref="A9:B9"/>
    <mergeCell ref="A1:E1"/>
    <mergeCell ref="A11:D11"/>
    <mergeCell ref="A10:D10"/>
    <mergeCell ref="A2:E2"/>
    <mergeCell ref="B7:C7"/>
    <mergeCell ref="B3:E3"/>
    <mergeCell ref="A25:E25"/>
    <mergeCell ref="A26:A30"/>
    <mergeCell ref="D26:E26"/>
    <mergeCell ref="D27:E27"/>
    <mergeCell ref="D28:E28"/>
    <mergeCell ref="D29:E29"/>
    <mergeCell ref="D30:E30"/>
  </mergeCells>
  <dataValidations count="2">
    <dataValidation type="list" allowBlank="1" showInputMessage="1" showErrorMessage="1" sqref="E7">
      <formula1>$G$7:$G$8</formula1>
    </dataValidation>
    <dataValidation type="list" allowBlank="1" showInputMessage="1" showErrorMessage="1" sqref="C9">
      <formula1>$H$11:$H$12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</dc:creator>
  <cp:keywords/>
  <dc:description/>
  <cp:lastModifiedBy>João de Carvalho</cp:lastModifiedBy>
  <cp:lastPrinted>2007-07-30T02:28:32Z</cp:lastPrinted>
  <dcterms:created xsi:type="dcterms:W3CDTF">2004-11-29T18:19:21Z</dcterms:created>
  <dcterms:modified xsi:type="dcterms:W3CDTF">2016-04-11T13:14:09Z</dcterms:modified>
  <cp:category/>
  <cp:version/>
  <cp:contentType/>
  <cp:contentStatus/>
</cp:coreProperties>
</file>